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1"/>
  </bookViews>
  <sheets>
    <sheet name="usek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<sst xmlns="http://schemas.openxmlformats.org/spreadsheetml/2006/main" count="269" uniqueCount="104">
  <si>
    <t>name</t>
  </si>
  <si>
    <t>start time</t>
  </si>
  <si>
    <t>No. of punches</t>
  </si>
  <si>
    <t>1.CN</t>
  </si>
  <si>
    <t>1.Time</t>
  </si>
  <si>
    <t>2.CN</t>
  </si>
  <si>
    <t>3.CN</t>
  </si>
  <si>
    <t>4.CN</t>
  </si>
  <si>
    <t>5.CN</t>
  </si>
  <si>
    <t>5.Time</t>
  </si>
  <si>
    <t>6.CN</t>
  </si>
  <si>
    <t>6.Time</t>
  </si>
  <si>
    <t>7.CN</t>
  </si>
  <si>
    <t>7.Time</t>
  </si>
  <si>
    <t>8.CN</t>
  </si>
  <si>
    <t>9.CN</t>
  </si>
  <si>
    <t>10.CN</t>
  </si>
  <si>
    <t>11.CN</t>
  </si>
  <si>
    <t>11.Time</t>
  </si>
  <si>
    <t>12.CN</t>
  </si>
  <si>
    <t>12.Time</t>
  </si>
  <si>
    <t>13.CN</t>
  </si>
  <si>
    <t>13.Time</t>
  </si>
  <si>
    <t>14.CN</t>
  </si>
  <si>
    <t>15.CN</t>
  </si>
  <si>
    <t>16.CN</t>
  </si>
  <si>
    <t>17.CN</t>
  </si>
  <si>
    <t>17.Time</t>
  </si>
  <si>
    <t>18.CN</t>
  </si>
  <si>
    <t>18.Time</t>
  </si>
  <si>
    <t>19.CN</t>
  </si>
  <si>
    <t>19.Time</t>
  </si>
  <si>
    <t>20.CN</t>
  </si>
  <si>
    <t>21.CN</t>
  </si>
  <si>
    <t>22.CN</t>
  </si>
  <si>
    <t>23.CN</t>
  </si>
  <si>
    <t>23.Time</t>
  </si>
  <si>
    <t>24.CN</t>
  </si>
  <si>
    <t>24.Time</t>
  </si>
  <si>
    <t>25.CN</t>
  </si>
  <si>
    <t>25.Time</t>
  </si>
  <si>
    <t>26.CN</t>
  </si>
  <si>
    <t>29.Time</t>
  </si>
  <si>
    <t>30.CN</t>
  </si>
  <si>
    <t>30.Time</t>
  </si>
  <si>
    <t>31.CN</t>
  </si>
  <si>
    <t>31.Time</t>
  </si>
  <si>
    <t>35.Time</t>
  </si>
  <si>
    <t>36.CN</t>
  </si>
  <si>
    <t>36.Time</t>
  </si>
  <si>
    <t>37.CN</t>
  </si>
  <si>
    <t>37.Time</t>
  </si>
  <si>
    <t>38.CN</t>
  </si>
  <si>
    <t>41.Time</t>
  </si>
  <si>
    <t>42.CN</t>
  </si>
  <si>
    <t>42.Time</t>
  </si>
  <si>
    <t>43.CN</t>
  </si>
  <si>
    <t>43.Time</t>
  </si>
  <si>
    <t>D</t>
  </si>
  <si>
    <t>Duchová Iveta</t>
  </si>
  <si>
    <t>Dočkalová Martina</t>
  </si>
  <si>
    <t>Gomzyk Omová Michaela</t>
  </si>
  <si>
    <t>Knapová Jana</t>
  </si>
  <si>
    <t>Indrakova Adéla</t>
  </si>
  <si>
    <t>Šafka Brožková Dana</t>
  </si>
  <si>
    <t>Dlabaja Tomáš</t>
  </si>
  <si>
    <t>Procházka Jan</t>
  </si>
  <si>
    <t>Kodeda Štěpán</t>
  </si>
  <si>
    <t>Kubát Pavel</t>
  </si>
  <si>
    <t>1. výběh</t>
  </si>
  <si>
    <t>1. okruh</t>
  </si>
  <si>
    <t>2. výběh</t>
  </si>
  <si>
    <t>2.okruh</t>
  </si>
  <si>
    <t>3.výběh</t>
  </si>
  <si>
    <t>3.okruh</t>
  </si>
  <si>
    <t>4.výběh</t>
  </si>
  <si>
    <t>4.okruh</t>
  </si>
  <si>
    <t>5.výběh</t>
  </si>
  <si>
    <t>5.okruh</t>
  </si>
  <si>
    <t>6.výběh</t>
  </si>
  <si>
    <t>6.okruh</t>
  </si>
  <si>
    <t>7.výběh</t>
  </si>
  <si>
    <t>7.okruh</t>
  </si>
  <si>
    <t>8.výběh</t>
  </si>
  <si>
    <t>8.okruh</t>
  </si>
  <si>
    <t>A</t>
  </si>
  <si>
    <t>B</t>
  </si>
  <si>
    <t>C</t>
  </si>
  <si>
    <t>C.CN</t>
  </si>
  <si>
    <t>E</t>
  </si>
  <si>
    <t>F</t>
  </si>
  <si>
    <t>G</t>
  </si>
  <si>
    <t>I</t>
  </si>
  <si>
    <t>I.CN</t>
  </si>
  <si>
    <t>CELKEM</t>
  </si>
  <si>
    <t>CELKEM8</t>
  </si>
  <si>
    <t>celkem</t>
  </si>
  <si>
    <t>celkem8</t>
  </si>
  <si>
    <t>děvčata</t>
  </si>
  <si>
    <t>chlapci</t>
  </si>
  <si>
    <t>ÚSEKY V TERÉNU, 22.2.2013, Včelný, Rychnov n/Kn., -6°C, 15cm sněhu</t>
  </si>
  <si>
    <t>CELÉ OKRUHY (včetně výběhů)</t>
  </si>
  <si>
    <t>ČASY VÝBĚHŮ (1 kopec = 430m/45m)</t>
  </si>
  <si>
    <t>min/km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</si>
</sst>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10" borderId="0" xfId="0" applyFill="1" applyAlignment="1">
      <alignment/>
    </xf>
    <xf numFmtId="21" fontId="0" fillId="10" borderId="0" xfId="0" applyNumberFormat="1" applyFill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10" borderId="0" xfId="0" applyFont="1" applyFill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21" fontId="38" fillId="0" borderId="10" xfId="0" applyNumberFormat="1" applyFont="1" applyFill="1" applyBorder="1" applyAlignment="1">
      <alignment horizontal="center"/>
    </xf>
    <xf numFmtId="0" fontId="38" fillId="0" borderId="0" xfId="0" applyFont="1" applyBorder="1" applyAlignment="1">
      <alignment/>
    </xf>
    <xf numFmtId="21" fontId="38" fillId="0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Fill="1" applyAlignment="1">
      <alignment/>
    </xf>
    <xf numFmtId="21" fontId="38" fillId="0" borderId="15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21" fontId="38" fillId="7" borderId="15" xfId="0" applyNumberFormat="1" applyFont="1" applyFill="1" applyBorder="1" applyAlignment="1">
      <alignment horizontal="center"/>
    </xf>
    <xf numFmtId="0" fontId="38" fillId="7" borderId="16" xfId="0" applyFont="1" applyFill="1" applyBorder="1" applyAlignment="1">
      <alignment horizontal="center"/>
    </xf>
    <xf numFmtId="21" fontId="38" fillId="7" borderId="14" xfId="0" applyNumberFormat="1" applyFont="1" applyFill="1" applyBorder="1" applyAlignment="1">
      <alignment horizontal="center"/>
    </xf>
    <xf numFmtId="21" fontId="38" fillId="0" borderId="14" xfId="0" applyNumberFormat="1" applyFont="1" applyBorder="1" applyAlignment="1">
      <alignment horizontal="center"/>
    </xf>
    <xf numFmtId="21" fontId="38" fillId="0" borderId="17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21" fontId="38" fillId="0" borderId="0" xfId="0" applyNumberFormat="1" applyFont="1" applyBorder="1" applyAlignment="1">
      <alignment horizontal="center"/>
    </xf>
    <xf numFmtId="21" fontId="38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0</xdr:rowOff>
    </xdr:from>
    <xdr:to>
      <xdr:col>22</xdr:col>
      <xdr:colOff>38100</xdr:colOff>
      <xdr:row>19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42291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"/>
  <sheetViews>
    <sheetView zoomScalePageLayoutView="0" workbookViewId="0" topLeftCell="BD1">
      <selection activeCell="A1" sqref="A1:BY11"/>
    </sheetView>
  </sheetViews>
  <sheetFormatPr defaultColWidth="9.140625" defaultRowHeight="15"/>
  <cols>
    <col min="1" max="1" width="23.421875" style="0" customWidth="1"/>
    <col min="3" max="3" width="3.140625" style="0" customWidth="1"/>
    <col min="4" max="4" width="3.7109375" style="0" customWidth="1"/>
    <col min="6" max="6" width="7.57421875" style="2" customWidth="1"/>
    <col min="7" max="10" width="3.8515625" style="0" customWidth="1"/>
    <col min="12" max="12" width="8.28125" style="2" customWidth="1"/>
    <col min="13" max="13" width="3.57421875" style="0" customWidth="1"/>
    <col min="15" max="15" width="3.7109375" style="0" customWidth="1"/>
    <col min="17" max="17" width="9.140625" style="2" customWidth="1"/>
    <col min="18" max="21" width="3.8515625" style="0" customWidth="1"/>
    <col min="23" max="23" width="9.140625" style="2" customWidth="1"/>
    <col min="24" max="24" width="3.57421875" style="0" customWidth="1"/>
    <col min="26" max="26" width="3.57421875" style="0" customWidth="1"/>
    <col min="28" max="28" width="9.140625" style="2" customWidth="1"/>
    <col min="29" max="32" width="3.7109375" style="0" customWidth="1"/>
    <col min="34" max="34" width="9.140625" style="2" customWidth="1"/>
    <col min="35" max="35" width="4.421875" style="0" customWidth="1"/>
    <col min="37" max="37" width="4.00390625" style="0" customWidth="1"/>
    <col min="39" max="39" width="9.140625" style="2" customWidth="1"/>
    <col min="40" max="43" width="4.140625" style="0" customWidth="1"/>
    <col min="45" max="45" width="9.140625" style="2" customWidth="1"/>
    <col min="46" max="46" width="4.28125" style="0" customWidth="1"/>
    <col min="48" max="48" width="4.421875" style="0" customWidth="1"/>
    <col min="50" max="50" width="9.140625" style="2" customWidth="1"/>
    <col min="51" max="51" width="4.00390625" style="0" customWidth="1"/>
    <col min="53" max="53" width="9.140625" style="2" customWidth="1"/>
    <col min="54" max="54" width="4.28125" style="0" customWidth="1"/>
    <col min="56" max="56" width="3.28125" style="0" customWidth="1"/>
    <col min="58" max="58" width="9.140625" style="2" customWidth="1"/>
    <col min="59" max="59" width="3.8515625" style="0" customWidth="1"/>
    <col min="61" max="61" width="9.140625" style="2" customWidth="1"/>
    <col min="62" max="62" width="4.57421875" style="0" customWidth="1"/>
    <col min="64" max="64" width="4.00390625" style="0" customWidth="1"/>
    <col min="66" max="66" width="9.140625" style="2" customWidth="1"/>
    <col min="67" max="67" width="3.57421875" style="0" customWidth="1"/>
    <col min="69" max="69" width="9.140625" style="2" customWidth="1"/>
    <col min="70" max="70" width="4.421875" style="0" customWidth="1"/>
    <col min="72" max="72" width="3.8515625" style="0" customWidth="1"/>
    <col min="74" max="74" width="9.140625" style="2" customWidth="1"/>
    <col min="75" max="75" width="4.00390625" style="0" customWidth="1"/>
  </cols>
  <sheetData>
    <row r="1" spans="1:7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69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2" t="s">
        <v>70</v>
      </c>
      <c r="M1" t="s">
        <v>10</v>
      </c>
      <c r="N1" t="s">
        <v>11</v>
      </c>
      <c r="O1" t="s">
        <v>12</v>
      </c>
      <c r="P1" t="s">
        <v>13</v>
      </c>
      <c r="Q1" s="2" t="s">
        <v>71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s="2" t="s">
        <v>72</v>
      </c>
      <c r="X1" t="s">
        <v>19</v>
      </c>
      <c r="Y1" t="s">
        <v>20</v>
      </c>
      <c r="Z1" t="s">
        <v>21</v>
      </c>
      <c r="AA1" t="s">
        <v>22</v>
      </c>
      <c r="AB1" s="2" t="s">
        <v>73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s="2" t="s">
        <v>74</v>
      </c>
      <c r="AI1" t="s">
        <v>28</v>
      </c>
      <c r="AJ1" t="s">
        <v>29</v>
      </c>
      <c r="AK1" t="s">
        <v>30</v>
      </c>
      <c r="AL1" t="s">
        <v>31</v>
      </c>
      <c r="AM1" s="2" t="s">
        <v>75</v>
      </c>
      <c r="AN1" t="s">
        <v>32</v>
      </c>
      <c r="AO1" t="s">
        <v>33</v>
      </c>
      <c r="AP1" t="s">
        <v>34</v>
      </c>
      <c r="AQ1" t="s">
        <v>35</v>
      </c>
      <c r="AR1" t="s">
        <v>36</v>
      </c>
      <c r="AS1" s="2" t="s">
        <v>76</v>
      </c>
      <c r="AT1" t="s">
        <v>37</v>
      </c>
      <c r="AU1" t="s">
        <v>38</v>
      </c>
      <c r="AV1" t="s">
        <v>39</v>
      </c>
      <c r="AW1" t="s">
        <v>40</v>
      </c>
      <c r="AX1" s="2" t="s">
        <v>77</v>
      </c>
      <c r="AY1" t="s">
        <v>41</v>
      </c>
      <c r="AZ1" t="s">
        <v>42</v>
      </c>
      <c r="BA1" s="2" t="s">
        <v>78</v>
      </c>
      <c r="BB1" t="s">
        <v>43</v>
      </c>
      <c r="BC1" t="s">
        <v>44</v>
      </c>
      <c r="BD1" t="s">
        <v>45</v>
      </c>
      <c r="BE1" t="s">
        <v>46</v>
      </c>
      <c r="BF1" s="2" t="s">
        <v>79</v>
      </c>
      <c r="BG1" t="s">
        <v>88</v>
      </c>
      <c r="BH1" t="s">
        <v>47</v>
      </c>
      <c r="BI1" s="2" t="s">
        <v>80</v>
      </c>
      <c r="BJ1" t="s">
        <v>48</v>
      </c>
      <c r="BK1" t="s">
        <v>49</v>
      </c>
      <c r="BL1" t="s">
        <v>50</v>
      </c>
      <c r="BM1" t="s">
        <v>51</v>
      </c>
      <c r="BN1" s="2" t="s">
        <v>81</v>
      </c>
      <c r="BO1" t="s">
        <v>52</v>
      </c>
      <c r="BP1" t="s">
        <v>53</v>
      </c>
      <c r="BQ1" s="2" t="s">
        <v>82</v>
      </c>
      <c r="BR1" t="s">
        <v>54</v>
      </c>
      <c r="BS1" t="s">
        <v>55</v>
      </c>
      <c r="BT1" t="s">
        <v>56</v>
      </c>
      <c r="BU1" t="s">
        <v>57</v>
      </c>
      <c r="BV1" s="2" t="s">
        <v>83</v>
      </c>
      <c r="BW1" t="s">
        <v>93</v>
      </c>
      <c r="BY1" t="s">
        <v>84</v>
      </c>
    </row>
    <row r="2" spans="1:53" ht="15">
      <c r="A2" t="s">
        <v>59</v>
      </c>
      <c r="B2" s="1">
        <v>0.44200231481481483</v>
      </c>
      <c r="C2">
        <v>30</v>
      </c>
      <c r="D2">
        <v>31</v>
      </c>
      <c r="E2" s="1">
        <v>0.4442361111111111</v>
      </c>
      <c r="F2" s="3">
        <f>E2-B2</f>
        <v>0.0022337962962962754</v>
      </c>
      <c r="G2" t="s">
        <v>85</v>
      </c>
      <c r="H2">
        <v>37</v>
      </c>
      <c r="I2">
        <v>33</v>
      </c>
      <c r="J2">
        <v>53</v>
      </c>
      <c r="K2" s="1">
        <v>0.4473611111111111</v>
      </c>
      <c r="L2" s="3">
        <f>K2-B2</f>
        <v>0.005358796296296264</v>
      </c>
      <c r="M2">
        <v>52</v>
      </c>
      <c r="N2" s="1">
        <v>0.4494560185185185</v>
      </c>
      <c r="O2">
        <v>31</v>
      </c>
      <c r="P2" s="1">
        <v>0.4515162037037037</v>
      </c>
      <c r="Q2" s="3">
        <f>P2-N2</f>
        <v>0.0020601851851851927</v>
      </c>
      <c r="R2" t="s">
        <v>58</v>
      </c>
      <c r="S2">
        <v>45</v>
      </c>
      <c r="T2">
        <v>43</v>
      </c>
      <c r="U2">
        <v>53</v>
      </c>
      <c r="V2" s="1">
        <v>0.454212962962963</v>
      </c>
      <c r="W2" s="3">
        <f>V2-N2</f>
        <v>0.004756944444444466</v>
      </c>
      <c r="X2">
        <v>52</v>
      </c>
      <c r="Y2" s="1">
        <v>0.45637731481481486</v>
      </c>
      <c r="Z2">
        <v>31</v>
      </c>
      <c r="AA2" s="1">
        <v>0.4584143518518518</v>
      </c>
      <c r="AB2" s="3">
        <f>AA2-Y2</f>
        <v>0.0020370370370369484</v>
      </c>
      <c r="AC2" t="s">
        <v>86</v>
      </c>
      <c r="AD2">
        <v>49</v>
      </c>
      <c r="AE2">
        <v>50</v>
      </c>
      <c r="AF2">
        <v>53</v>
      </c>
      <c r="AG2" s="1">
        <v>0.4607986111111111</v>
      </c>
      <c r="AH2" s="3">
        <f>AG2-Y2</f>
        <v>0.004421296296296229</v>
      </c>
      <c r="AI2">
        <v>52</v>
      </c>
      <c r="AJ2" s="1">
        <v>0.46314814814814814</v>
      </c>
      <c r="AK2">
        <v>31</v>
      </c>
      <c r="AL2" s="1">
        <v>0.46519675925925924</v>
      </c>
      <c r="AM2" s="3">
        <f>AL2-AJ2</f>
        <v>0.0020486111111110983</v>
      </c>
      <c r="AN2" t="s">
        <v>89</v>
      </c>
      <c r="AO2">
        <v>34</v>
      </c>
      <c r="AP2">
        <v>33</v>
      </c>
      <c r="AQ2">
        <v>53</v>
      </c>
      <c r="AR2" s="1">
        <v>0.4684027777777778</v>
      </c>
      <c r="AS2" s="3">
        <f>AR2-AJ2</f>
        <v>0.005254629629629637</v>
      </c>
      <c r="AT2">
        <v>52</v>
      </c>
      <c r="AU2" s="1">
        <v>0.4699189814814815</v>
      </c>
      <c r="AV2">
        <v>31</v>
      </c>
      <c r="AW2" s="1">
        <v>0.47197916666666667</v>
      </c>
      <c r="AX2" s="3">
        <f>AW2-AU2</f>
        <v>0.0020601851851851927</v>
      </c>
      <c r="AY2" t="s">
        <v>87</v>
      </c>
      <c r="AZ2" s="1">
        <v>0.47513888888888883</v>
      </c>
      <c r="BA2" s="3">
        <f>AZ2-AU2</f>
        <v>0.005219907407407354</v>
      </c>
    </row>
    <row r="3" spans="1:53" ht="15">
      <c r="A3" t="s">
        <v>60</v>
      </c>
      <c r="B3" s="1">
        <v>0.4420138888888889</v>
      </c>
      <c r="C3">
        <v>31</v>
      </c>
      <c r="D3">
        <v>31</v>
      </c>
      <c r="E3" s="1">
        <v>0.4444444444444444</v>
      </c>
      <c r="F3" s="3">
        <f aca="true" t="shared" si="0" ref="F3:F11">E3-B3</f>
        <v>0.002430555555555547</v>
      </c>
      <c r="G3" t="s">
        <v>86</v>
      </c>
      <c r="H3">
        <v>49</v>
      </c>
      <c r="I3">
        <v>50</v>
      </c>
      <c r="J3">
        <v>53</v>
      </c>
      <c r="K3" s="1">
        <v>0.4482523148148148</v>
      </c>
      <c r="L3" s="3">
        <f aca="true" t="shared" si="1" ref="L3:L11">K3-B3</f>
        <v>0.006238425925925939</v>
      </c>
      <c r="M3">
        <v>52</v>
      </c>
      <c r="N3" s="1">
        <v>0.44951388888888894</v>
      </c>
      <c r="O3">
        <v>31</v>
      </c>
      <c r="P3" s="1">
        <v>0.4517939814814815</v>
      </c>
      <c r="Q3" s="3">
        <f aca="true" t="shared" si="2" ref="Q3:Q11">P3-N3</f>
        <v>0.002280092592592542</v>
      </c>
      <c r="R3" t="s">
        <v>58</v>
      </c>
      <c r="S3">
        <v>45</v>
      </c>
      <c r="T3">
        <v>43</v>
      </c>
      <c r="U3">
        <v>53</v>
      </c>
      <c r="V3" s="1">
        <v>0.4550925925925926</v>
      </c>
      <c r="W3" s="3">
        <f aca="true" t="shared" si="3" ref="W3:W11">V3-N3</f>
        <v>0.005578703703703669</v>
      </c>
      <c r="X3">
        <v>52</v>
      </c>
      <c r="Y3" s="1">
        <v>0.4564467592592592</v>
      </c>
      <c r="Z3">
        <v>31</v>
      </c>
      <c r="AA3" s="1">
        <v>0.45870370370370367</v>
      </c>
      <c r="AB3" s="3">
        <f aca="true" t="shared" si="4" ref="AB3:AB11">AA3-Y3</f>
        <v>0.002256944444444464</v>
      </c>
      <c r="AC3" t="s">
        <v>85</v>
      </c>
      <c r="AD3">
        <v>37</v>
      </c>
      <c r="AE3">
        <v>33</v>
      </c>
      <c r="AF3">
        <v>53</v>
      </c>
      <c r="AG3" s="1">
        <v>0.4627662037037037</v>
      </c>
      <c r="AH3" s="3">
        <f aca="true" t="shared" si="5" ref="AH3:AH11">AG3-Y3</f>
        <v>0.006319444444444489</v>
      </c>
      <c r="AI3">
        <v>52</v>
      </c>
      <c r="AJ3" s="1">
        <v>0.4643981481481481</v>
      </c>
      <c r="AK3">
        <v>31</v>
      </c>
      <c r="AL3" s="1">
        <v>0.46667824074074077</v>
      </c>
      <c r="AM3" s="3">
        <f aca="true" t="shared" si="6" ref="AM3:AM11">AL3-AJ3</f>
        <v>0.002280092592592653</v>
      </c>
      <c r="AN3" t="s">
        <v>87</v>
      </c>
      <c r="AO3">
        <v>36</v>
      </c>
      <c r="AP3">
        <v>33</v>
      </c>
      <c r="AQ3">
        <v>53</v>
      </c>
      <c r="AR3" s="1">
        <v>0.4701041666666667</v>
      </c>
      <c r="AS3" s="3">
        <f aca="true" t="shared" si="7" ref="AS3:AS11">AR3-AJ3</f>
        <v>0.005706018518518596</v>
      </c>
      <c r="AT3">
        <v>52</v>
      </c>
      <c r="AU3" s="1">
        <v>0.4717476851851852</v>
      </c>
      <c r="AV3">
        <v>31</v>
      </c>
      <c r="AW3" s="1">
        <v>0.47418981481481487</v>
      </c>
      <c r="AX3" s="3">
        <f aca="true" t="shared" si="8" ref="AX3:AX11">AW3-AU3</f>
        <v>0.002442129629629697</v>
      </c>
      <c r="AY3" t="s">
        <v>89</v>
      </c>
      <c r="AZ3" s="1">
        <v>0.47811342592592593</v>
      </c>
      <c r="BA3" s="3">
        <f>AZ3-AU3</f>
        <v>0.006365740740740755</v>
      </c>
    </row>
    <row r="4" spans="1:53" ht="15">
      <c r="A4" t="s">
        <v>61</v>
      </c>
      <c r="B4" s="1">
        <v>0.44197916666666665</v>
      </c>
      <c r="C4">
        <v>30</v>
      </c>
      <c r="D4">
        <v>31</v>
      </c>
      <c r="E4" s="1">
        <v>0.4440625</v>
      </c>
      <c r="F4" s="3">
        <f t="shared" si="0"/>
        <v>0.0020833333333333814</v>
      </c>
      <c r="G4" t="s">
        <v>87</v>
      </c>
      <c r="H4">
        <v>36</v>
      </c>
      <c r="I4">
        <v>33</v>
      </c>
      <c r="J4">
        <v>53</v>
      </c>
      <c r="K4" s="1">
        <v>0.44806712962962963</v>
      </c>
      <c r="L4" s="3">
        <f t="shared" si="1"/>
        <v>0.0060879629629629894</v>
      </c>
      <c r="M4">
        <v>52</v>
      </c>
      <c r="N4" s="1">
        <v>0.4494675925925926</v>
      </c>
      <c r="O4">
        <v>31</v>
      </c>
      <c r="P4" s="1">
        <v>0.4514699074074074</v>
      </c>
      <c r="Q4" s="3">
        <f t="shared" si="2"/>
        <v>0.0020023148148147762</v>
      </c>
      <c r="R4" t="s">
        <v>89</v>
      </c>
      <c r="S4">
        <v>34</v>
      </c>
      <c r="T4">
        <v>33</v>
      </c>
      <c r="U4">
        <v>53</v>
      </c>
      <c r="V4" s="1">
        <v>0.4550462962962963</v>
      </c>
      <c r="W4" s="3">
        <f t="shared" si="3"/>
        <v>0.005578703703703669</v>
      </c>
      <c r="X4">
        <v>52</v>
      </c>
      <c r="Y4" s="1">
        <v>0.45635416666666667</v>
      </c>
      <c r="Z4">
        <v>31</v>
      </c>
      <c r="AA4" s="1">
        <v>0.45837962962962964</v>
      </c>
      <c r="AB4" s="3">
        <f t="shared" si="4"/>
        <v>0.002025462962962965</v>
      </c>
      <c r="AC4" t="s">
        <v>86</v>
      </c>
      <c r="AD4">
        <v>49</v>
      </c>
      <c r="AE4">
        <v>50</v>
      </c>
      <c r="AF4">
        <v>53</v>
      </c>
      <c r="AG4" s="1">
        <v>0.46077546296296296</v>
      </c>
      <c r="AH4" s="3">
        <f t="shared" si="5"/>
        <v>0.004421296296296284</v>
      </c>
      <c r="AI4">
        <v>52</v>
      </c>
      <c r="AJ4" s="1">
        <v>0.46318287037037037</v>
      </c>
      <c r="AK4">
        <v>31</v>
      </c>
      <c r="AL4" s="1">
        <v>0.46513888888888894</v>
      </c>
      <c r="AM4" s="3">
        <f t="shared" si="6"/>
        <v>0.0019560185185185652</v>
      </c>
      <c r="AN4" t="s">
        <v>58</v>
      </c>
      <c r="AO4">
        <v>45</v>
      </c>
      <c r="AP4">
        <v>43</v>
      </c>
      <c r="AQ4">
        <v>53</v>
      </c>
      <c r="AR4" s="1">
        <v>0.46784722222222225</v>
      </c>
      <c r="AS4" s="3">
        <f t="shared" si="7"/>
        <v>0.004664351851851878</v>
      </c>
      <c r="AT4">
        <v>52</v>
      </c>
      <c r="AU4" s="1">
        <v>0.46989583333333335</v>
      </c>
      <c r="AV4">
        <v>31</v>
      </c>
      <c r="AW4" s="1">
        <v>0.4718518518518518</v>
      </c>
      <c r="AX4" s="3">
        <f t="shared" si="8"/>
        <v>0.001956018518518454</v>
      </c>
      <c r="AY4" t="s">
        <v>85</v>
      </c>
      <c r="AZ4" s="1">
        <v>0.4748611111111111</v>
      </c>
      <c r="BA4" s="3">
        <f>AZ4-AU4</f>
        <v>0.004965277777777777</v>
      </c>
    </row>
    <row r="5" spans="1:53" ht="15">
      <c r="A5" t="s">
        <v>62</v>
      </c>
      <c r="B5" s="1">
        <v>0.4420486111111111</v>
      </c>
      <c r="C5">
        <v>29</v>
      </c>
      <c r="D5">
        <v>31</v>
      </c>
      <c r="E5" s="1">
        <v>0.44446759259259255</v>
      </c>
      <c r="F5" s="3">
        <f t="shared" si="0"/>
        <v>0.0024189814814814525</v>
      </c>
      <c r="G5" t="s">
        <v>58</v>
      </c>
      <c r="H5">
        <v>45</v>
      </c>
      <c r="I5">
        <v>43</v>
      </c>
      <c r="J5">
        <v>53</v>
      </c>
      <c r="K5" s="1">
        <v>0.44744212962962965</v>
      </c>
      <c r="L5" s="3">
        <f t="shared" si="1"/>
        <v>0.0053935185185185475</v>
      </c>
      <c r="M5">
        <v>52</v>
      </c>
      <c r="N5" s="1">
        <v>0.449525462962963</v>
      </c>
      <c r="O5">
        <v>31</v>
      </c>
      <c r="P5" s="1">
        <v>0.4518171296296296</v>
      </c>
      <c r="Q5" s="3">
        <f t="shared" si="2"/>
        <v>0.0022916666666666363</v>
      </c>
      <c r="R5" t="s">
        <v>85</v>
      </c>
      <c r="S5">
        <v>37</v>
      </c>
      <c r="T5">
        <v>33</v>
      </c>
      <c r="U5">
        <v>53</v>
      </c>
      <c r="V5" s="1">
        <v>0.45533564814814814</v>
      </c>
      <c r="W5" s="3">
        <f t="shared" si="3"/>
        <v>0.005810185185185168</v>
      </c>
      <c r="X5">
        <v>52</v>
      </c>
      <c r="Y5" s="1">
        <v>0.4564236111111111</v>
      </c>
      <c r="Z5">
        <v>31</v>
      </c>
      <c r="AA5" s="1">
        <v>0.4587152777777778</v>
      </c>
      <c r="AB5" s="3">
        <f t="shared" si="4"/>
        <v>0.002291666666666692</v>
      </c>
      <c r="AC5" t="s">
        <v>90</v>
      </c>
      <c r="AD5">
        <v>38</v>
      </c>
      <c r="AE5">
        <v>33</v>
      </c>
      <c r="AF5">
        <v>53</v>
      </c>
      <c r="AG5" s="1">
        <v>0.461712962962963</v>
      </c>
      <c r="AH5" s="3">
        <f t="shared" si="5"/>
        <v>0.0052893518518518645</v>
      </c>
      <c r="AI5">
        <v>52</v>
      </c>
      <c r="AJ5" s="1">
        <v>0.4632175925925926</v>
      </c>
      <c r="AK5">
        <v>31</v>
      </c>
      <c r="AL5" s="1">
        <v>0.46552083333333333</v>
      </c>
      <c r="AM5" s="3">
        <f t="shared" si="6"/>
        <v>0.0023032407407407307</v>
      </c>
      <c r="AN5" t="s">
        <v>89</v>
      </c>
      <c r="AO5">
        <v>34</v>
      </c>
      <c r="AP5">
        <v>33</v>
      </c>
      <c r="AQ5">
        <v>53</v>
      </c>
      <c r="AR5" s="1">
        <v>0.46880787037037036</v>
      </c>
      <c r="AS5" s="3">
        <f t="shared" si="7"/>
        <v>0.0055902777777777635</v>
      </c>
      <c r="AT5">
        <v>52</v>
      </c>
      <c r="AU5" s="1">
        <v>0.46997685185185184</v>
      </c>
      <c r="AV5">
        <v>31</v>
      </c>
      <c r="AW5" s="1">
        <v>0.47236111111111106</v>
      </c>
      <c r="AX5" s="3">
        <f t="shared" si="8"/>
        <v>0.002384259259259225</v>
      </c>
      <c r="AY5" t="s">
        <v>86</v>
      </c>
      <c r="AZ5" s="1">
        <v>0.4749884259259259</v>
      </c>
      <c r="BA5" s="3">
        <f>AZ5-AU5</f>
        <v>0.005011574074074043</v>
      </c>
    </row>
    <row r="6" spans="1:53" ht="15">
      <c r="A6" t="s">
        <v>63</v>
      </c>
      <c r="B6" s="1">
        <v>0.442037037037037</v>
      </c>
      <c r="C6">
        <v>29</v>
      </c>
      <c r="D6">
        <v>31</v>
      </c>
      <c r="E6" s="1">
        <v>0.4443981481481481</v>
      </c>
      <c r="F6" s="3">
        <f t="shared" si="0"/>
        <v>0.0023611111111110916</v>
      </c>
      <c r="G6" t="s">
        <v>85</v>
      </c>
      <c r="H6">
        <v>37</v>
      </c>
      <c r="I6">
        <v>33</v>
      </c>
      <c r="J6">
        <v>53</v>
      </c>
      <c r="K6" s="1">
        <v>0.4478009259259259</v>
      </c>
      <c r="L6" s="3">
        <f t="shared" si="1"/>
        <v>0.005763888888888902</v>
      </c>
      <c r="M6">
        <v>52</v>
      </c>
      <c r="N6" s="1">
        <v>0.4495023148148148</v>
      </c>
      <c r="O6">
        <v>31</v>
      </c>
      <c r="P6" s="1">
        <v>0.4517361111111111</v>
      </c>
      <c r="Q6" s="3">
        <f t="shared" si="2"/>
        <v>0.002233796296296331</v>
      </c>
      <c r="R6" t="s">
        <v>90</v>
      </c>
      <c r="S6">
        <v>38</v>
      </c>
      <c r="T6">
        <v>33</v>
      </c>
      <c r="U6">
        <v>53</v>
      </c>
      <c r="V6" s="1">
        <v>0.4548379629629629</v>
      </c>
      <c r="W6" s="3">
        <f t="shared" si="3"/>
        <v>0.005335648148148131</v>
      </c>
      <c r="X6">
        <v>52</v>
      </c>
      <c r="Y6" s="1">
        <v>0.4564236111111111</v>
      </c>
      <c r="Z6">
        <v>31</v>
      </c>
      <c r="AA6" s="1">
        <v>0.45864583333333336</v>
      </c>
      <c r="AB6" s="3">
        <f t="shared" si="4"/>
        <v>0.0022222222222222365</v>
      </c>
      <c r="AC6" t="s">
        <v>89</v>
      </c>
      <c r="AD6">
        <v>34</v>
      </c>
      <c r="AE6">
        <v>33</v>
      </c>
      <c r="AF6">
        <v>53</v>
      </c>
      <c r="AG6" s="1">
        <v>0.462349537037037</v>
      </c>
      <c r="AH6" s="3">
        <f t="shared" si="5"/>
        <v>0.00592592592592589</v>
      </c>
      <c r="AI6">
        <v>52</v>
      </c>
      <c r="AJ6" s="1">
        <v>0.4632060185185185</v>
      </c>
      <c r="AK6">
        <v>31</v>
      </c>
      <c r="AL6" s="1">
        <v>0.46549768518518514</v>
      </c>
      <c r="AM6" s="3">
        <f t="shared" si="6"/>
        <v>0.0022916666666666363</v>
      </c>
      <c r="AN6" t="s">
        <v>86</v>
      </c>
      <c r="AO6">
        <v>49</v>
      </c>
      <c r="AP6">
        <v>50</v>
      </c>
      <c r="AQ6">
        <v>53</v>
      </c>
      <c r="AR6" s="1">
        <v>0.46856481481481477</v>
      </c>
      <c r="AS6" s="3">
        <f t="shared" si="7"/>
        <v>0.005358796296296264</v>
      </c>
      <c r="AT6">
        <v>52</v>
      </c>
      <c r="AU6" s="1">
        <v>0.4699652777777778</v>
      </c>
      <c r="AV6">
        <v>31</v>
      </c>
      <c r="AW6" s="1">
        <v>0.47228009259259257</v>
      </c>
      <c r="AX6" s="3">
        <f t="shared" si="8"/>
        <v>0.0023148148148147696</v>
      </c>
      <c r="AY6" t="s">
        <v>58</v>
      </c>
      <c r="AZ6" s="1">
        <v>0.47521990740740744</v>
      </c>
      <c r="BA6" s="3">
        <f>AZ6-AU6</f>
        <v>0.005254629629629637</v>
      </c>
    </row>
    <row r="7" spans="1:53" ht="15">
      <c r="A7" t="s">
        <v>64</v>
      </c>
      <c r="B7" s="1">
        <v>0.4419907407407408</v>
      </c>
      <c r="C7">
        <v>29</v>
      </c>
      <c r="D7">
        <v>31</v>
      </c>
      <c r="E7" s="1">
        <v>0.44427083333333334</v>
      </c>
      <c r="F7" s="3">
        <f t="shared" si="0"/>
        <v>0.002280092592592542</v>
      </c>
      <c r="G7" t="s">
        <v>89</v>
      </c>
      <c r="H7">
        <v>34</v>
      </c>
      <c r="I7">
        <v>33</v>
      </c>
      <c r="J7">
        <v>53</v>
      </c>
      <c r="K7" s="1">
        <v>0.44754629629629633</v>
      </c>
      <c r="L7" s="3">
        <f t="shared" si="1"/>
        <v>0.005555555555555536</v>
      </c>
      <c r="M7">
        <v>52</v>
      </c>
      <c r="N7" s="1">
        <v>0.44949074074074075</v>
      </c>
      <c r="O7">
        <v>31</v>
      </c>
      <c r="P7" s="1">
        <v>0.45162037037037034</v>
      </c>
      <c r="Q7" s="3">
        <f t="shared" si="2"/>
        <v>0.0021296296296295925</v>
      </c>
      <c r="R7" t="s">
        <v>86</v>
      </c>
      <c r="S7">
        <v>49</v>
      </c>
      <c r="T7">
        <v>50</v>
      </c>
      <c r="U7">
        <v>53</v>
      </c>
      <c r="V7" s="1">
        <v>0.45405092592592594</v>
      </c>
      <c r="W7" s="3">
        <f t="shared" si="3"/>
        <v>0.004560185185185195</v>
      </c>
      <c r="X7">
        <v>52</v>
      </c>
      <c r="Y7" s="1">
        <v>0.45641203703703703</v>
      </c>
      <c r="Z7">
        <v>31</v>
      </c>
      <c r="AA7" s="1">
        <v>0.45851851851851855</v>
      </c>
      <c r="AB7" s="3">
        <f t="shared" si="4"/>
        <v>0.0021064814814815147</v>
      </c>
      <c r="AC7" t="s">
        <v>58</v>
      </c>
      <c r="AD7">
        <v>45</v>
      </c>
      <c r="AE7">
        <v>43</v>
      </c>
      <c r="AF7">
        <v>53</v>
      </c>
      <c r="AG7" s="1">
        <v>0.46112268518518523</v>
      </c>
      <c r="AH7" s="3">
        <f t="shared" si="5"/>
        <v>0.0047106481481482</v>
      </c>
      <c r="AI7">
        <v>52</v>
      </c>
      <c r="AJ7" s="1">
        <v>0.46319444444444446</v>
      </c>
      <c r="AK7">
        <v>31</v>
      </c>
      <c r="AL7" s="1">
        <v>0.46527777777777773</v>
      </c>
      <c r="AM7" s="3">
        <f t="shared" si="6"/>
        <v>0.0020833333333332704</v>
      </c>
      <c r="AN7" t="s">
        <v>85</v>
      </c>
      <c r="AO7">
        <v>37</v>
      </c>
      <c r="AP7">
        <v>33</v>
      </c>
      <c r="AQ7">
        <v>53</v>
      </c>
      <c r="AR7" s="1">
        <v>0.4680555555555555</v>
      </c>
      <c r="AS7" s="3">
        <f t="shared" si="7"/>
        <v>0.004861111111111038</v>
      </c>
      <c r="AT7">
        <v>52</v>
      </c>
      <c r="AU7" s="1">
        <v>0.4699305555555555</v>
      </c>
      <c r="AV7">
        <v>31</v>
      </c>
      <c r="AW7" s="1">
        <v>0.4720138888888889</v>
      </c>
      <c r="AX7" s="3">
        <f t="shared" si="8"/>
        <v>0.0020833333333333814</v>
      </c>
      <c r="AY7" t="s">
        <v>87</v>
      </c>
      <c r="AZ7" s="1">
        <v>0.47496527777777775</v>
      </c>
      <c r="BA7" s="3">
        <f>AZ7-AU7</f>
        <v>0.005034722222222232</v>
      </c>
    </row>
    <row r="8" spans="1:77" ht="15">
      <c r="A8" t="s">
        <v>65</v>
      </c>
      <c r="B8" s="1">
        <v>0.4400231481481482</v>
      </c>
      <c r="C8">
        <v>46</v>
      </c>
      <c r="D8">
        <v>31</v>
      </c>
      <c r="E8" s="1">
        <v>0.44184027777777773</v>
      </c>
      <c r="F8" s="3">
        <f t="shared" si="0"/>
        <v>0.0018171296296295436</v>
      </c>
      <c r="G8" t="s">
        <v>87</v>
      </c>
      <c r="H8">
        <v>36</v>
      </c>
      <c r="I8">
        <v>33</v>
      </c>
      <c r="J8">
        <v>53</v>
      </c>
      <c r="K8" s="1">
        <v>0.44428240740740743</v>
      </c>
      <c r="L8" s="3">
        <f t="shared" si="1"/>
        <v>0.00425925925925924</v>
      </c>
      <c r="M8">
        <v>52</v>
      </c>
      <c r="N8" s="1">
        <v>0.4460532407407407</v>
      </c>
      <c r="O8">
        <v>31</v>
      </c>
      <c r="P8" s="1">
        <v>0.44782407407407404</v>
      </c>
      <c r="Q8" s="3">
        <f t="shared" si="2"/>
        <v>0.0017708333333333326</v>
      </c>
      <c r="R8" t="s">
        <v>91</v>
      </c>
      <c r="S8">
        <v>42</v>
      </c>
      <c r="T8">
        <v>51</v>
      </c>
      <c r="U8">
        <v>53</v>
      </c>
      <c r="V8" s="1">
        <v>0.4502430555555556</v>
      </c>
      <c r="W8" s="3">
        <f t="shared" si="3"/>
        <v>0.004189814814814896</v>
      </c>
      <c r="X8">
        <v>52</v>
      </c>
      <c r="Y8" s="1">
        <v>0.45208333333333334</v>
      </c>
      <c r="Z8">
        <v>31</v>
      </c>
      <c r="AA8" s="1">
        <v>0.4538194444444445</v>
      </c>
      <c r="AB8" s="3">
        <f t="shared" si="4"/>
        <v>0.0017361111111111605</v>
      </c>
      <c r="AC8" t="s">
        <v>90</v>
      </c>
      <c r="AD8">
        <v>38</v>
      </c>
      <c r="AE8">
        <v>33</v>
      </c>
      <c r="AF8">
        <v>53</v>
      </c>
      <c r="AG8" s="1">
        <v>0.45607638888888885</v>
      </c>
      <c r="AH8" s="3">
        <f t="shared" si="5"/>
        <v>0.003993055555555514</v>
      </c>
      <c r="AI8">
        <v>52</v>
      </c>
      <c r="AJ8" s="1">
        <v>0.4578125</v>
      </c>
      <c r="AK8">
        <v>31</v>
      </c>
      <c r="AL8" s="1">
        <v>0.4595486111111111</v>
      </c>
      <c r="AM8" s="3">
        <f t="shared" si="6"/>
        <v>0.001736111111111105</v>
      </c>
      <c r="AN8" t="s">
        <v>92</v>
      </c>
      <c r="AO8">
        <v>46</v>
      </c>
      <c r="AP8" s="1"/>
      <c r="AQ8">
        <v>53</v>
      </c>
      <c r="AR8" s="1">
        <v>0.46194444444444444</v>
      </c>
      <c r="AS8" s="3">
        <f t="shared" si="7"/>
        <v>0.004131944444444424</v>
      </c>
      <c r="AT8">
        <v>52</v>
      </c>
      <c r="AU8" s="1">
        <v>0.46357638888888886</v>
      </c>
      <c r="AV8">
        <v>31</v>
      </c>
      <c r="AW8" s="1">
        <v>0.46521990740740743</v>
      </c>
      <c r="AX8" s="3">
        <f t="shared" si="8"/>
        <v>0.0016435185185185719</v>
      </c>
      <c r="AY8" t="s">
        <v>89</v>
      </c>
      <c r="AZ8" s="1">
        <v>0.4677893518518519</v>
      </c>
      <c r="BA8" s="3">
        <f>AZ8-AU8</f>
        <v>0.004212962962963029</v>
      </c>
      <c r="BB8">
        <v>52</v>
      </c>
      <c r="BC8" s="1">
        <v>0.4692824074074074</v>
      </c>
      <c r="BD8">
        <v>31</v>
      </c>
      <c r="BE8" s="1">
        <v>0.47100694444444446</v>
      </c>
      <c r="BF8" s="3">
        <f>BE8-BC8</f>
        <v>0.001724537037037066</v>
      </c>
      <c r="BG8" t="s">
        <v>86</v>
      </c>
      <c r="BH8" s="1">
        <v>0.47313657407407406</v>
      </c>
      <c r="BI8" s="3">
        <f>BH8-BC8</f>
        <v>0.0038541666666666585</v>
      </c>
      <c r="BJ8">
        <v>52</v>
      </c>
      <c r="BK8" s="1">
        <v>0.4749305555555556</v>
      </c>
      <c r="BL8">
        <v>31</v>
      </c>
      <c r="BM8" s="1">
        <v>0.4765625</v>
      </c>
      <c r="BN8" s="3">
        <f>BM8-BK8</f>
        <v>0.001631944444444422</v>
      </c>
      <c r="BO8" t="s">
        <v>58</v>
      </c>
      <c r="BP8" s="1">
        <v>0.47879629629629633</v>
      </c>
      <c r="BQ8" s="3">
        <f>BP8-BK8</f>
        <v>0.003865740740740753</v>
      </c>
      <c r="BR8">
        <v>52</v>
      </c>
      <c r="BS8" s="1">
        <v>0.4808101851851852</v>
      </c>
      <c r="BT8">
        <v>31</v>
      </c>
      <c r="BU8" s="1">
        <v>0.48243055555555553</v>
      </c>
      <c r="BV8" s="3">
        <f>BU8-BS8</f>
        <v>0.0016203703703703276</v>
      </c>
      <c r="BW8" t="s">
        <v>85</v>
      </c>
      <c r="BX8" s="1">
        <v>0.48469907407407403</v>
      </c>
      <c r="BY8" s="1">
        <f>BX8-BS8</f>
        <v>0.0038888888888888307</v>
      </c>
    </row>
    <row r="9" spans="1:77" ht="15">
      <c r="A9" t="s">
        <v>66</v>
      </c>
      <c r="B9" s="1">
        <v>0.4400231481481482</v>
      </c>
      <c r="C9">
        <v>46</v>
      </c>
      <c r="D9">
        <v>31</v>
      </c>
      <c r="E9" s="1">
        <v>0.4417708333333333</v>
      </c>
      <c r="F9" s="3">
        <f t="shared" si="0"/>
        <v>0.0017476851851850883</v>
      </c>
      <c r="G9" t="s">
        <v>90</v>
      </c>
      <c r="H9">
        <v>38</v>
      </c>
      <c r="I9">
        <v>33</v>
      </c>
      <c r="J9">
        <v>53</v>
      </c>
      <c r="K9" s="1">
        <v>0.44396990740740744</v>
      </c>
      <c r="L9" s="3">
        <f t="shared" si="1"/>
        <v>0.003946759259259247</v>
      </c>
      <c r="M9">
        <v>52</v>
      </c>
      <c r="N9" s="1">
        <v>0.4460648148148148</v>
      </c>
      <c r="O9">
        <v>31</v>
      </c>
      <c r="P9" s="1">
        <v>0.4477199074074074</v>
      </c>
      <c r="Q9" s="3">
        <f t="shared" si="2"/>
        <v>0.0016550925925926108</v>
      </c>
      <c r="R9" t="s">
        <v>92</v>
      </c>
      <c r="S9">
        <v>46</v>
      </c>
      <c r="T9" s="1"/>
      <c r="U9">
        <v>53</v>
      </c>
      <c r="V9" s="1">
        <v>0.4501273148148148</v>
      </c>
      <c r="W9" s="3">
        <f t="shared" si="3"/>
        <v>0.004062500000000024</v>
      </c>
      <c r="X9">
        <v>52</v>
      </c>
      <c r="Y9" s="1">
        <v>0.45210648148148147</v>
      </c>
      <c r="Z9">
        <v>31</v>
      </c>
      <c r="AA9" s="1">
        <v>0.4537037037037037</v>
      </c>
      <c r="AB9" s="3">
        <f t="shared" si="4"/>
        <v>0.0015972222222222499</v>
      </c>
      <c r="AC9" t="s">
        <v>89</v>
      </c>
      <c r="AD9">
        <v>34</v>
      </c>
      <c r="AE9">
        <v>33</v>
      </c>
      <c r="AF9">
        <v>53</v>
      </c>
      <c r="AG9" s="1">
        <v>0.4560300925925926</v>
      </c>
      <c r="AH9" s="3">
        <f t="shared" si="5"/>
        <v>0.003923611111111114</v>
      </c>
      <c r="AI9">
        <v>52</v>
      </c>
      <c r="AJ9" s="1">
        <v>0.4577893518518519</v>
      </c>
      <c r="AK9">
        <v>31</v>
      </c>
      <c r="AL9" s="1">
        <v>0.4594212962962963</v>
      </c>
      <c r="AM9" s="3">
        <f t="shared" si="6"/>
        <v>0.001631944444444422</v>
      </c>
      <c r="AN9" t="s">
        <v>86</v>
      </c>
      <c r="AO9">
        <v>49</v>
      </c>
      <c r="AP9">
        <v>50</v>
      </c>
      <c r="AQ9">
        <v>53</v>
      </c>
      <c r="AR9" s="1">
        <v>0.4614930555555556</v>
      </c>
      <c r="AS9" s="3">
        <f t="shared" si="7"/>
        <v>0.003703703703703709</v>
      </c>
      <c r="AT9">
        <v>52</v>
      </c>
      <c r="AU9" s="1">
        <v>0.4635648148148148</v>
      </c>
      <c r="AV9">
        <v>31</v>
      </c>
      <c r="AW9" s="1">
        <v>0.4651736111111111</v>
      </c>
      <c r="AX9" s="3">
        <f t="shared" si="8"/>
        <v>0.0016087962962962887</v>
      </c>
      <c r="AY9" t="s">
        <v>58</v>
      </c>
      <c r="AZ9" s="1">
        <v>0.46740740740740744</v>
      </c>
      <c r="BA9" s="3">
        <f>AZ9-AU9</f>
        <v>0.0038425925925926196</v>
      </c>
      <c r="BB9">
        <v>52</v>
      </c>
      <c r="BC9" s="1">
        <v>0.4692708333333333</v>
      </c>
      <c r="BD9">
        <v>31</v>
      </c>
      <c r="BE9" s="1">
        <v>0.47087962962962965</v>
      </c>
      <c r="BF9" s="3">
        <f>BE9-BC9</f>
        <v>0.0016087962962963442</v>
      </c>
      <c r="BG9" t="s">
        <v>87</v>
      </c>
      <c r="BH9" s="1">
        <v>0.4731597222222222</v>
      </c>
      <c r="BI9" s="3">
        <f>BH9-BC9</f>
        <v>0.003888888888888886</v>
      </c>
      <c r="BJ9">
        <v>52</v>
      </c>
      <c r="BK9" s="1">
        <v>0.47491898148148143</v>
      </c>
      <c r="BL9">
        <v>31</v>
      </c>
      <c r="BM9" s="1">
        <v>0.47653935185185187</v>
      </c>
      <c r="BN9" s="3">
        <f>BM9-BK9</f>
        <v>0.0016203703703704386</v>
      </c>
      <c r="BO9" t="s">
        <v>91</v>
      </c>
      <c r="BP9" s="1">
        <v>0.4786689814814815</v>
      </c>
      <c r="BQ9" s="3">
        <f>BP9-BK9</f>
        <v>0.0037500000000000866</v>
      </c>
      <c r="BR9">
        <v>52</v>
      </c>
      <c r="BS9" s="1">
        <v>0.4807986111111111</v>
      </c>
      <c r="BT9">
        <v>31</v>
      </c>
      <c r="BU9" s="1">
        <v>0.4824074074074074</v>
      </c>
      <c r="BV9" s="3">
        <f>BU9-BS9</f>
        <v>0.0016087962962962887</v>
      </c>
      <c r="BW9" t="s">
        <v>85</v>
      </c>
      <c r="BX9" s="1">
        <v>0.48461805555555554</v>
      </c>
      <c r="BY9" s="1">
        <f>BX9-BS9</f>
        <v>0.003819444444444431</v>
      </c>
    </row>
    <row r="10" spans="1:77" ht="15">
      <c r="A10" t="s">
        <v>67</v>
      </c>
      <c r="B10" s="1">
        <v>0.4400231481481482</v>
      </c>
      <c r="C10">
        <v>40</v>
      </c>
      <c r="D10">
        <v>31</v>
      </c>
      <c r="E10" s="1">
        <v>0.44189814814814815</v>
      </c>
      <c r="F10" s="3">
        <f t="shared" si="0"/>
        <v>0.00187499999999996</v>
      </c>
      <c r="G10" t="s">
        <v>89</v>
      </c>
      <c r="H10">
        <v>34</v>
      </c>
      <c r="I10">
        <v>33</v>
      </c>
      <c r="J10">
        <v>53</v>
      </c>
      <c r="K10" s="1">
        <v>0.44481481481481483</v>
      </c>
      <c r="L10" s="3">
        <f t="shared" si="1"/>
        <v>0.0047916666666666385</v>
      </c>
      <c r="M10">
        <v>52</v>
      </c>
      <c r="N10" s="1">
        <v>0.446087962962963</v>
      </c>
      <c r="O10">
        <v>31</v>
      </c>
      <c r="P10" s="1">
        <v>0.44784722222222223</v>
      </c>
      <c r="Q10" s="3">
        <f t="shared" si="2"/>
        <v>0.0017592592592592382</v>
      </c>
      <c r="R10" t="s">
        <v>86</v>
      </c>
      <c r="S10">
        <v>49</v>
      </c>
      <c r="T10">
        <v>50</v>
      </c>
      <c r="U10">
        <v>53</v>
      </c>
      <c r="V10" s="1">
        <v>0.4504166666666667</v>
      </c>
      <c r="W10" s="3">
        <f t="shared" si="3"/>
        <v>0.004328703703703696</v>
      </c>
      <c r="X10">
        <v>52</v>
      </c>
      <c r="Y10" s="1">
        <v>0.45211805555555556</v>
      </c>
      <c r="Z10">
        <v>31</v>
      </c>
      <c r="AA10" s="1">
        <v>0.4537731481481482</v>
      </c>
      <c r="AB10" s="3">
        <f t="shared" si="4"/>
        <v>0.0016550925925926108</v>
      </c>
      <c r="AC10" t="s">
        <v>58</v>
      </c>
      <c r="AD10">
        <v>45</v>
      </c>
      <c r="AE10">
        <v>43</v>
      </c>
      <c r="AF10">
        <v>53</v>
      </c>
      <c r="AG10" s="1">
        <v>0.45613425925925927</v>
      </c>
      <c r="AH10" s="3">
        <f t="shared" si="5"/>
        <v>0.004016203703703702</v>
      </c>
      <c r="AI10">
        <v>52</v>
      </c>
      <c r="AJ10" s="1">
        <v>0.4578356481481482</v>
      </c>
      <c r="AK10">
        <v>31</v>
      </c>
      <c r="AL10" s="1">
        <v>0.4594675925925926</v>
      </c>
      <c r="AM10" s="3">
        <f t="shared" si="6"/>
        <v>0.001631944444444422</v>
      </c>
      <c r="AN10" t="s">
        <v>87</v>
      </c>
      <c r="AO10">
        <v>36</v>
      </c>
      <c r="AP10">
        <v>33</v>
      </c>
      <c r="AQ10">
        <v>53</v>
      </c>
      <c r="AR10" s="1">
        <v>0.46217592592592593</v>
      </c>
      <c r="AS10" s="3">
        <f t="shared" si="7"/>
        <v>0.004340277777777735</v>
      </c>
      <c r="AT10">
        <v>52</v>
      </c>
      <c r="AU10" s="1">
        <v>0.463599537037037</v>
      </c>
      <c r="AV10">
        <v>31</v>
      </c>
      <c r="AW10" s="1">
        <v>0.46523148148148147</v>
      </c>
      <c r="AX10" s="3">
        <f t="shared" si="8"/>
        <v>0.0016319444444444775</v>
      </c>
      <c r="AY10" t="s">
        <v>91</v>
      </c>
      <c r="AZ10" s="1">
        <v>0.46773148148148147</v>
      </c>
      <c r="BA10" s="3">
        <f>AZ10-AU10</f>
        <v>0.00413194444444448</v>
      </c>
      <c r="BB10">
        <v>52</v>
      </c>
      <c r="BC10" s="1">
        <v>0.4693055555555556</v>
      </c>
      <c r="BD10">
        <v>31</v>
      </c>
      <c r="BE10" s="1">
        <v>0.4708912037037037</v>
      </c>
      <c r="BF10" s="3">
        <f>BE10-BC10</f>
        <v>0.0015856481481481</v>
      </c>
      <c r="BG10" t="s">
        <v>90</v>
      </c>
      <c r="BH10" s="1">
        <v>0.47336805555555556</v>
      </c>
      <c r="BI10" s="3">
        <f>BH10-BC10</f>
        <v>0.004062499999999969</v>
      </c>
      <c r="BJ10">
        <v>52</v>
      </c>
      <c r="BK10" s="1">
        <v>0.47496527777777775</v>
      </c>
      <c r="BL10">
        <v>31</v>
      </c>
      <c r="BM10" s="1">
        <v>0.4766087962962963</v>
      </c>
      <c r="BN10" s="3">
        <f>BM10-BK10</f>
        <v>0.0016435185185185719</v>
      </c>
      <c r="BO10" t="s">
        <v>92</v>
      </c>
      <c r="BP10" s="1">
        <v>0.4790625</v>
      </c>
      <c r="BQ10" s="3">
        <f>BP10-BK10</f>
        <v>0.004097222222222252</v>
      </c>
      <c r="BV10" s="3"/>
      <c r="BY10" s="1"/>
    </row>
    <row r="11" spans="1:77" ht="15">
      <c r="A11" t="s">
        <v>68</v>
      </c>
      <c r="B11" s="1">
        <v>0.4400231481481482</v>
      </c>
      <c r="C11">
        <v>46</v>
      </c>
      <c r="D11">
        <v>31</v>
      </c>
      <c r="E11" s="1">
        <v>0.44188657407407406</v>
      </c>
      <c r="F11" s="3">
        <f t="shared" si="0"/>
        <v>0.0018634259259258656</v>
      </c>
      <c r="G11" t="s">
        <v>91</v>
      </c>
      <c r="H11">
        <v>42</v>
      </c>
      <c r="I11">
        <v>51</v>
      </c>
      <c r="J11">
        <v>53</v>
      </c>
      <c r="K11" s="1">
        <v>0.444224537037037</v>
      </c>
      <c r="L11" s="3">
        <f t="shared" si="1"/>
        <v>0.004201388888888824</v>
      </c>
      <c r="M11">
        <v>52</v>
      </c>
      <c r="N11" s="1">
        <v>0.44607638888888884</v>
      </c>
      <c r="O11">
        <v>31</v>
      </c>
      <c r="P11" s="1">
        <v>0.44787037037037036</v>
      </c>
      <c r="Q11" s="3">
        <f t="shared" si="2"/>
        <v>0.0017939814814815214</v>
      </c>
      <c r="R11" t="s">
        <v>90</v>
      </c>
      <c r="S11">
        <v>38</v>
      </c>
      <c r="T11">
        <v>33</v>
      </c>
      <c r="U11">
        <v>53</v>
      </c>
      <c r="V11" s="1">
        <v>0.4501967592592593</v>
      </c>
      <c r="W11" s="3">
        <f t="shared" si="3"/>
        <v>0.004120370370370441</v>
      </c>
      <c r="X11">
        <v>52</v>
      </c>
      <c r="Y11" s="1">
        <v>0.45209490740740743</v>
      </c>
      <c r="Z11">
        <v>31</v>
      </c>
      <c r="AA11" s="1">
        <v>0.45388888888888884</v>
      </c>
      <c r="AB11" s="3">
        <f t="shared" si="4"/>
        <v>0.0017939814814814103</v>
      </c>
      <c r="AC11" t="s">
        <v>92</v>
      </c>
      <c r="AD11">
        <v>46</v>
      </c>
      <c r="AE11" s="1"/>
      <c r="AF11">
        <v>53</v>
      </c>
      <c r="AG11" s="1">
        <v>0.4559606481481482</v>
      </c>
      <c r="AH11" s="3">
        <f t="shared" si="5"/>
        <v>0.003865740740740753</v>
      </c>
      <c r="AI11">
        <v>52</v>
      </c>
      <c r="AJ11" s="1">
        <v>0.4578125</v>
      </c>
      <c r="AK11">
        <v>31</v>
      </c>
      <c r="AL11" s="1">
        <v>0.4596064814814815</v>
      </c>
      <c r="AM11" s="3">
        <f t="shared" si="6"/>
        <v>0.0017939814814814659</v>
      </c>
      <c r="AN11" t="s">
        <v>89</v>
      </c>
      <c r="AO11">
        <v>34</v>
      </c>
      <c r="AP11">
        <v>33</v>
      </c>
      <c r="AQ11">
        <v>53</v>
      </c>
      <c r="AR11" s="1">
        <v>0.4622453703703704</v>
      </c>
      <c r="AS11" s="3">
        <f t="shared" si="7"/>
        <v>0.004432870370370379</v>
      </c>
      <c r="AT11">
        <v>52</v>
      </c>
      <c r="AU11" s="1">
        <v>0.46361111111111114</v>
      </c>
      <c r="AV11">
        <v>31</v>
      </c>
      <c r="AW11" s="1">
        <v>0.4653703703703704</v>
      </c>
      <c r="AX11" s="3">
        <f t="shared" si="8"/>
        <v>0.0017592592592592382</v>
      </c>
      <c r="AY11" t="s">
        <v>86</v>
      </c>
      <c r="AZ11" s="1">
        <v>0.4673611111111111</v>
      </c>
      <c r="BA11" s="3">
        <f>AZ11-AU11</f>
        <v>0.0037499999999999756</v>
      </c>
      <c r="BB11">
        <v>52</v>
      </c>
      <c r="BC11" s="1">
        <v>0.46929398148148144</v>
      </c>
      <c r="BD11">
        <v>31</v>
      </c>
      <c r="BE11" s="1">
        <v>0.47109953703703705</v>
      </c>
      <c r="BF11" s="3">
        <f>BE11-BC11</f>
        <v>0.0018055555555556158</v>
      </c>
      <c r="BG11" t="s">
        <v>58</v>
      </c>
      <c r="BH11" s="1">
        <v>0.4731134259259259</v>
      </c>
      <c r="BI11" s="3">
        <f>BH11-BC11</f>
        <v>0.0038194444444444864</v>
      </c>
      <c r="BJ11">
        <v>52</v>
      </c>
      <c r="BK11" s="1">
        <v>0.4749421296296296</v>
      </c>
      <c r="BL11">
        <v>31</v>
      </c>
      <c r="BM11" s="1">
        <v>0.4767824074074074</v>
      </c>
      <c r="BN11" s="3">
        <f>BM11-BK11</f>
        <v>0.001840277777777788</v>
      </c>
      <c r="BO11" t="s">
        <v>87</v>
      </c>
      <c r="BP11" s="1">
        <v>0.4792592592592593</v>
      </c>
      <c r="BQ11" s="3">
        <f>BP11-BK11</f>
        <v>0.004317129629629657</v>
      </c>
      <c r="BR11">
        <v>52</v>
      </c>
      <c r="BS11" s="1">
        <v>0.48082175925925924</v>
      </c>
      <c r="BT11">
        <v>31</v>
      </c>
      <c r="BU11" s="1">
        <v>0.48270833333333335</v>
      </c>
      <c r="BV11" s="3">
        <f>BU11-BS11</f>
        <v>0.00188657407407411</v>
      </c>
      <c r="BW11" t="s">
        <v>85</v>
      </c>
      <c r="BX11" s="1">
        <v>0.4850462962962963</v>
      </c>
      <c r="BY11" s="1">
        <f>BX11-BS11</f>
        <v>0.004224537037037068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3.8515625" style="0" customWidth="1"/>
    <col min="2" max="2" width="21.28125" style="0" customWidth="1"/>
    <col min="3" max="13" width="8.140625" style="4" customWidth="1"/>
    <col min="14" max="14" width="3.57421875" style="4" customWidth="1"/>
    <col min="15" max="15" width="9.140625" style="4" customWidth="1"/>
    <col min="16" max="16" width="3.8515625" style="4" customWidth="1"/>
    <col min="17" max="17" width="9.140625" style="4" customWidth="1"/>
    <col min="18" max="18" width="3.57421875" style="4" customWidth="1"/>
    <col min="19" max="20" width="7.7109375" style="4" customWidth="1"/>
    <col min="21" max="21" width="7.7109375" style="0" customWidth="1"/>
    <col min="22" max="22" width="3.8515625" style="0" customWidth="1"/>
    <col min="24" max="24" width="3.421875" style="0" customWidth="1"/>
    <col min="26" max="26" width="3.8515625" style="0" customWidth="1"/>
    <col min="27" max="27" width="9.140625" style="2" customWidth="1"/>
    <col min="28" max="28" width="3.8515625" style="0" customWidth="1"/>
  </cols>
  <sheetData>
    <row r="1" ht="18.75">
      <c r="B1" s="5" t="s">
        <v>100</v>
      </c>
    </row>
    <row r="2" ht="15"/>
    <row r="3" spans="2:27" s="6" customFormat="1" ht="12.75">
      <c r="B3" s="7" t="s">
        <v>102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AA3" s="9"/>
    </row>
    <row r="4" spans="3:27" s="6" customFormat="1" ht="12.7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AA4" s="9"/>
    </row>
    <row r="5" spans="1:24" s="6" customFormat="1" ht="12.75">
      <c r="A5" s="10"/>
      <c r="B5" s="10" t="s">
        <v>98</v>
      </c>
      <c r="C5" s="11" t="s">
        <v>69</v>
      </c>
      <c r="D5" s="11" t="s">
        <v>71</v>
      </c>
      <c r="E5" s="11" t="s">
        <v>73</v>
      </c>
      <c r="F5" s="11" t="s">
        <v>75</v>
      </c>
      <c r="G5" s="11" t="s">
        <v>77</v>
      </c>
      <c r="H5" s="11" t="s">
        <v>94</v>
      </c>
      <c r="I5" s="12"/>
      <c r="J5" s="8"/>
      <c r="K5" s="8"/>
      <c r="L5" s="8"/>
      <c r="M5" s="8"/>
      <c r="N5" s="8"/>
      <c r="O5" s="8"/>
      <c r="P5" s="8"/>
      <c r="Q5" s="8"/>
      <c r="X5" s="23"/>
    </row>
    <row r="6" spans="1:24" s="6" customFormat="1" ht="12.75">
      <c r="A6" s="10">
        <v>1</v>
      </c>
      <c r="B6" s="10" t="s">
        <v>61</v>
      </c>
      <c r="C6" s="13">
        <v>0.0020833333333333814</v>
      </c>
      <c r="D6" s="13">
        <v>0.0020023148148147762</v>
      </c>
      <c r="E6" s="13">
        <v>0.002025462962962965</v>
      </c>
      <c r="F6" s="13">
        <v>0.0019560185185185652</v>
      </c>
      <c r="G6" s="13">
        <v>0.001956018518518454</v>
      </c>
      <c r="H6" s="13">
        <f>C6+D6+E6+F6+G6</f>
        <v>0.010023148148148142</v>
      </c>
      <c r="I6" s="12"/>
      <c r="J6" s="8"/>
      <c r="K6" s="8"/>
      <c r="L6" s="8"/>
      <c r="M6" s="8"/>
      <c r="N6" s="8"/>
      <c r="O6" s="8"/>
      <c r="P6" s="8"/>
      <c r="Q6" s="8"/>
      <c r="X6" s="23"/>
    </row>
    <row r="7" spans="1:24" s="6" customFormat="1" ht="12.75">
      <c r="A7" s="10">
        <v>2</v>
      </c>
      <c r="B7" s="10" t="s">
        <v>59</v>
      </c>
      <c r="C7" s="13">
        <v>0.0022337962962962754</v>
      </c>
      <c r="D7" s="13">
        <v>0.0020601851851851927</v>
      </c>
      <c r="E7" s="13">
        <v>0.0020370370370369484</v>
      </c>
      <c r="F7" s="13">
        <v>0.0020486111111110983</v>
      </c>
      <c r="G7" s="13">
        <v>0.0020601851851851927</v>
      </c>
      <c r="H7" s="13">
        <f>C7+D7+E7+F7+G7</f>
        <v>0.010439814814814707</v>
      </c>
      <c r="I7" s="12"/>
      <c r="J7" s="8"/>
      <c r="K7" s="8"/>
      <c r="L7" s="8"/>
      <c r="M7" s="8"/>
      <c r="N7" s="8"/>
      <c r="O7" s="8"/>
      <c r="P7" s="8"/>
      <c r="Q7" s="8"/>
      <c r="X7" s="23"/>
    </row>
    <row r="8" spans="1:24" s="6" customFormat="1" ht="12.75">
      <c r="A8" s="10">
        <v>3</v>
      </c>
      <c r="B8" s="10" t="s">
        <v>64</v>
      </c>
      <c r="C8" s="13">
        <v>0.002280092592592542</v>
      </c>
      <c r="D8" s="13">
        <v>0.0021296296296295925</v>
      </c>
      <c r="E8" s="13">
        <v>0.0021064814814815147</v>
      </c>
      <c r="F8" s="13">
        <v>0.0020833333333332704</v>
      </c>
      <c r="G8" s="13">
        <v>0.0020833333333333814</v>
      </c>
      <c r="H8" s="13">
        <f>C8+D8+E8+F8+G8</f>
        <v>0.010682870370370301</v>
      </c>
      <c r="I8" s="12"/>
      <c r="J8" s="8"/>
      <c r="K8" s="8"/>
      <c r="L8" s="8"/>
      <c r="M8" s="8"/>
      <c r="N8" s="8"/>
      <c r="O8" s="8"/>
      <c r="P8" s="8"/>
      <c r="Q8" s="8"/>
      <c r="X8" s="23"/>
    </row>
    <row r="9" spans="1:24" s="6" customFormat="1" ht="12.75">
      <c r="A9" s="10">
        <v>4</v>
      </c>
      <c r="B9" s="10" t="s">
        <v>63</v>
      </c>
      <c r="C9" s="13">
        <v>0.0023611111111110916</v>
      </c>
      <c r="D9" s="13">
        <v>0.002233796296296331</v>
      </c>
      <c r="E9" s="13">
        <v>0.0022222222222222365</v>
      </c>
      <c r="F9" s="13">
        <v>0.0022916666666666363</v>
      </c>
      <c r="G9" s="13">
        <v>0.0023148148148147696</v>
      </c>
      <c r="H9" s="13">
        <f>C9+D9+E9+F9+G9</f>
        <v>0.011423611111111065</v>
      </c>
      <c r="I9" s="12"/>
      <c r="J9" s="8"/>
      <c r="K9" s="8"/>
      <c r="L9" s="8"/>
      <c r="M9" s="8"/>
      <c r="N9" s="8"/>
      <c r="O9" s="8"/>
      <c r="P9" s="8"/>
      <c r="Q9" s="8"/>
      <c r="X9" s="23"/>
    </row>
    <row r="10" spans="1:24" s="6" customFormat="1" ht="12.75">
      <c r="A10" s="10">
        <v>5</v>
      </c>
      <c r="B10" s="10" t="s">
        <v>62</v>
      </c>
      <c r="C10" s="13">
        <v>0.0024189814814814525</v>
      </c>
      <c r="D10" s="13">
        <v>0.0022916666666666363</v>
      </c>
      <c r="E10" s="13">
        <v>0.002291666666666692</v>
      </c>
      <c r="F10" s="13">
        <v>0.0023032407407407307</v>
      </c>
      <c r="G10" s="13">
        <v>0.002384259259259225</v>
      </c>
      <c r="H10" s="13">
        <f>C10+D10+E10+F10+G10</f>
        <v>0.011689814814814736</v>
      </c>
      <c r="I10" s="12"/>
      <c r="J10" s="8"/>
      <c r="K10" s="8"/>
      <c r="L10" s="8"/>
      <c r="M10" s="8"/>
      <c r="N10" s="8"/>
      <c r="O10" s="8"/>
      <c r="P10" s="8"/>
      <c r="Q10" s="8"/>
      <c r="X10" s="23"/>
    </row>
    <row r="11" spans="1:24" s="6" customFormat="1" ht="12.75">
      <c r="A11" s="10">
        <v>5</v>
      </c>
      <c r="B11" s="10" t="s">
        <v>60</v>
      </c>
      <c r="C11" s="13">
        <v>0.002430555555555547</v>
      </c>
      <c r="D11" s="13">
        <v>0.002280092592592542</v>
      </c>
      <c r="E11" s="13">
        <v>0.002256944444444464</v>
      </c>
      <c r="F11" s="13">
        <v>0.002280092592592653</v>
      </c>
      <c r="G11" s="13">
        <v>0.002442129629629697</v>
      </c>
      <c r="H11" s="13">
        <f>C11+D11+E11+F11+G11</f>
        <v>0.011689814814814903</v>
      </c>
      <c r="I11" s="12"/>
      <c r="J11" s="8"/>
      <c r="K11" s="8"/>
      <c r="L11" s="8"/>
      <c r="M11" s="8"/>
      <c r="N11" s="8"/>
      <c r="O11" s="8"/>
      <c r="P11" s="8"/>
      <c r="Q11" s="8"/>
      <c r="X11" s="23"/>
    </row>
    <row r="12" spans="1:27" s="6" customFormat="1" ht="12.75">
      <c r="A12" s="14"/>
      <c r="B12" s="14"/>
      <c r="C12" s="15"/>
      <c r="D12" s="15"/>
      <c r="E12" s="15"/>
      <c r="F12" s="15"/>
      <c r="G12" s="15"/>
      <c r="H12" s="12"/>
      <c r="I12" s="12"/>
      <c r="J12" s="12"/>
      <c r="K12" s="15"/>
      <c r="L12" s="12"/>
      <c r="M12" s="16"/>
      <c r="N12" s="8"/>
      <c r="O12" s="8"/>
      <c r="P12" s="8"/>
      <c r="Q12" s="8"/>
      <c r="R12" s="8"/>
      <c r="S12" s="8"/>
      <c r="T12" s="8"/>
      <c r="AA12" s="9"/>
    </row>
    <row r="13" spans="1:27" s="6" customFormat="1" ht="12.75">
      <c r="A13" s="10"/>
      <c r="B13" s="10" t="s">
        <v>99</v>
      </c>
      <c r="C13" s="11" t="s">
        <v>69</v>
      </c>
      <c r="D13" s="11" t="s">
        <v>71</v>
      </c>
      <c r="E13" s="11" t="s">
        <v>73</v>
      </c>
      <c r="F13" s="11" t="s">
        <v>75</v>
      </c>
      <c r="G13" s="11" t="s">
        <v>77</v>
      </c>
      <c r="H13" s="11" t="s">
        <v>79</v>
      </c>
      <c r="I13" s="11" t="s">
        <v>81</v>
      </c>
      <c r="J13" s="11" t="s">
        <v>83</v>
      </c>
      <c r="K13" s="11" t="s">
        <v>94</v>
      </c>
      <c r="L13" s="11" t="s">
        <v>95</v>
      </c>
      <c r="M13" s="8"/>
      <c r="N13" s="8"/>
      <c r="O13" s="8"/>
      <c r="P13" s="8"/>
      <c r="Q13" s="8"/>
      <c r="R13" s="8"/>
      <c r="S13" s="8"/>
      <c r="T13" s="8"/>
      <c r="AA13" s="9"/>
    </row>
    <row r="14" spans="1:27" s="6" customFormat="1" ht="12.75">
      <c r="A14" s="10">
        <v>1</v>
      </c>
      <c r="B14" s="10" t="s">
        <v>66</v>
      </c>
      <c r="C14" s="13">
        <v>0.0017476851851850883</v>
      </c>
      <c r="D14" s="13">
        <v>0.0016550925925926108</v>
      </c>
      <c r="E14" s="13">
        <v>0.0015972222222222499</v>
      </c>
      <c r="F14" s="13">
        <v>0.001631944444444422</v>
      </c>
      <c r="G14" s="13">
        <v>0.0016087962962962887</v>
      </c>
      <c r="H14" s="13">
        <v>0.0016087962962963442</v>
      </c>
      <c r="I14" s="13">
        <v>0.0016203703703704386</v>
      </c>
      <c r="J14" s="13">
        <v>0.0016087962962962887</v>
      </c>
      <c r="K14" s="13">
        <f>C14+D14+E14+F14+G14+H14+I14</f>
        <v>0.011469907407407443</v>
      </c>
      <c r="L14" s="13">
        <f>C14+D14+E14+F14+G14+H14+I14+J14</f>
        <v>0.013078703703703731</v>
      </c>
      <c r="M14" s="8"/>
      <c r="N14" s="8"/>
      <c r="O14" s="8"/>
      <c r="P14" s="8"/>
      <c r="Q14" s="8"/>
      <c r="R14" s="8"/>
      <c r="S14" s="8"/>
      <c r="T14" s="8"/>
      <c r="AA14" s="9"/>
    </row>
    <row r="15" spans="1:27" s="6" customFormat="1" ht="12.75">
      <c r="A15" s="10">
        <v>2</v>
      </c>
      <c r="B15" s="10" t="s">
        <v>67</v>
      </c>
      <c r="C15" s="13">
        <v>0.00187499999999996</v>
      </c>
      <c r="D15" s="13">
        <v>0.0017592592592592382</v>
      </c>
      <c r="E15" s="13">
        <v>0.0016550925925926108</v>
      </c>
      <c r="F15" s="13">
        <v>0.001631944444444422</v>
      </c>
      <c r="G15" s="13">
        <v>0.0016319444444444775</v>
      </c>
      <c r="H15" s="13">
        <v>0.0015856481481481</v>
      </c>
      <c r="I15" s="13">
        <v>0.0016435185185185719</v>
      </c>
      <c r="J15" s="13"/>
      <c r="K15" s="13">
        <f>C15+D15+E15+F15+G15+H15+I15</f>
        <v>0.01178240740740738</v>
      </c>
      <c r="L15" s="13"/>
      <c r="M15" s="8"/>
      <c r="N15" s="8"/>
      <c r="O15" s="8"/>
      <c r="P15" s="8"/>
      <c r="Q15" s="8"/>
      <c r="R15" s="8"/>
      <c r="S15" s="8"/>
      <c r="T15" s="8"/>
      <c r="AA15" s="9"/>
    </row>
    <row r="16" spans="1:27" s="6" customFormat="1" ht="12.75">
      <c r="A16" s="10">
        <v>3</v>
      </c>
      <c r="B16" s="10" t="s">
        <v>65</v>
      </c>
      <c r="C16" s="13">
        <v>0.0018171296296295436</v>
      </c>
      <c r="D16" s="13">
        <v>0.0017708333333333326</v>
      </c>
      <c r="E16" s="13">
        <v>0.0017361111111111605</v>
      </c>
      <c r="F16" s="13">
        <v>0.001736111111111105</v>
      </c>
      <c r="G16" s="13">
        <v>0.0016435185185185719</v>
      </c>
      <c r="H16" s="13">
        <v>0.001724537037037066</v>
      </c>
      <c r="I16" s="13">
        <v>0.001631944444444422</v>
      </c>
      <c r="J16" s="13">
        <v>0.0016203703703703276</v>
      </c>
      <c r="K16" s="13">
        <f>C16+D16+E16+F16+G16+H16+I16</f>
        <v>0.012060185185185202</v>
      </c>
      <c r="L16" s="13">
        <f>C16+D16+E16+F16+G16+H16+I16+J16</f>
        <v>0.01368055555555553</v>
      </c>
      <c r="M16" s="8"/>
      <c r="N16" s="8"/>
      <c r="O16" s="8"/>
      <c r="P16" s="8"/>
      <c r="Q16" s="8"/>
      <c r="R16" s="8"/>
      <c r="S16" s="8"/>
      <c r="T16" s="8"/>
      <c r="AA16" s="9"/>
    </row>
    <row r="17" spans="1:27" s="6" customFormat="1" ht="12.75">
      <c r="A17" s="10">
        <v>4</v>
      </c>
      <c r="B17" s="10" t="s">
        <v>68</v>
      </c>
      <c r="C17" s="13">
        <v>0.0018634259259258656</v>
      </c>
      <c r="D17" s="13">
        <v>0.0017939814814815214</v>
      </c>
      <c r="E17" s="13">
        <v>0.0017939814814814103</v>
      </c>
      <c r="F17" s="13">
        <v>0.0017939814814814659</v>
      </c>
      <c r="G17" s="13">
        <v>0.0017592592592592382</v>
      </c>
      <c r="H17" s="13">
        <v>0.0018055555555556158</v>
      </c>
      <c r="I17" s="13">
        <v>0.001840277777777788</v>
      </c>
      <c r="J17" s="13">
        <v>0.00188657407407411</v>
      </c>
      <c r="K17" s="13">
        <f>C17+D17+E17+F17+G17+H17+I17</f>
        <v>0.012650462962962905</v>
      </c>
      <c r="L17" s="13">
        <f>C17+D17+E17+F17+G17+H17+I17+J17</f>
        <v>0.014537037037037015</v>
      </c>
      <c r="M17" s="8"/>
      <c r="N17" s="8"/>
      <c r="O17" s="8"/>
      <c r="P17" s="8"/>
      <c r="Q17" s="8"/>
      <c r="R17" s="8"/>
      <c r="S17" s="8"/>
      <c r="T17" s="8"/>
      <c r="AA17" s="9"/>
    </row>
    <row r="18" spans="1:27" s="6" customFormat="1" ht="12.7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8"/>
      <c r="N18" s="8"/>
      <c r="O18" s="8"/>
      <c r="P18" s="8"/>
      <c r="Q18" s="8"/>
      <c r="R18" s="8"/>
      <c r="S18" s="8"/>
      <c r="T18" s="8"/>
      <c r="AA18" s="9"/>
    </row>
    <row r="19" spans="1:27" s="6" customFormat="1" ht="12.75">
      <c r="A19" s="14"/>
      <c r="B19" s="17" t="s">
        <v>101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8"/>
      <c r="N19" s="8"/>
      <c r="O19" s="8"/>
      <c r="P19" s="8"/>
      <c r="Q19" s="8"/>
      <c r="R19" s="8"/>
      <c r="S19" s="8"/>
      <c r="T19" s="8"/>
      <c r="AA19" s="9"/>
    </row>
    <row r="20" spans="3:27" s="6" customFormat="1" ht="13.5" thickBot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AA20" s="9"/>
    </row>
    <row r="21" spans="1:20" s="6" customFormat="1" ht="12.75">
      <c r="A21" s="10"/>
      <c r="B21" s="18" t="s">
        <v>98</v>
      </c>
      <c r="C21" s="19" t="s">
        <v>70</v>
      </c>
      <c r="D21" s="20"/>
      <c r="E21" s="19" t="s">
        <v>72</v>
      </c>
      <c r="F21" s="20"/>
      <c r="G21" s="19" t="s">
        <v>74</v>
      </c>
      <c r="H21" s="20"/>
      <c r="I21" s="19" t="s">
        <v>76</v>
      </c>
      <c r="J21" s="20"/>
      <c r="K21" s="19" t="s">
        <v>78</v>
      </c>
      <c r="L21" s="20"/>
      <c r="M21" s="21" t="s">
        <v>96</v>
      </c>
      <c r="O21" s="22" t="s">
        <v>103</v>
      </c>
      <c r="T21" s="23"/>
    </row>
    <row r="22" spans="1:20" s="6" customFormat="1" ht="12.75">
      <c r="A22" s="10">
        <v>1</v>
      </c>
      <c r="B22" s="18" t="s">
        <v>64</v>
      </c>
      <c r="C22" s="24">
        <v>0.005555555555555536</v>
      </c>
      <c r="D22" s="25" t="s">
        <v>89</v>
      </c>
      <c r="E22" s="24">
        <v>0.004560185185185195</v>
      </c>
      <c r="F22" s="25" t="s">
        <v>86</v>
      </c>
      <c r="G22" s="24">
        <v>0.0047106481481482</v>
      </c>
      <c r="H22" s="25" t="s">
        <v>58</v>
      </c>
      <c r="I22" s="26">
        <v>0.004861111111111038</v>
      </c>
      <c r="J22" s="27" t="s">
        <v>85</v>
      </c>
      <c r="K22" s="26">
        <v>0.005034722222222232</v>
      </c>
      <c r="L22" s="27" t="s">
        <v>87</v>
      </c>
      <c r="M22" s="28">
        <f>K22+I22+G22+E22+C22</f>
        <v>0.0247222222222222</v>
      </c>
      <c r="O22" s="22">
        <f>ROUNDUP(35.6/5.5,1)</f>
        <v>6.5</v>
      </c>
      <c r="T22" s="23"/>
    </row>
    <row r="23" spans="1:20" s="6" customFormat="1" ht="12.75">
      <c r="A23" s="10">
        <v>2</v>
      </c>
      <c r="B23" s="18" t="s">
        <v>59</v>
      </c>
      <c r="C23" s="24">
        <v>0.005358796296296264</v>
      </c>
      <c r="D23" s="25" t="s">
        <v>85</v>
      </c>
      <c r="E23" s="24">
        <v>0.004756944444444466</v>
      </c>
      <c r="F23" s="25" t="s">
        <v>58</v>
      </c>
      <c r="G23" s="26">
        <v>0.004421296296296229</v>
      </c>
      <c r="H23" s="27" t="s">
        <v>86</v>
      </c>
      <c r="I23" s="26">
        <v>0.005254629629629637</v>
      </c>
      <c r="J23" s="27" t="s">
        <v>89</v>
      </c>
      <c r="K23" s="24">
        <v>0.005219907407407354</v>
      </c>
      <c r="L23" s="25" t="s">
        <v>87</v>
      </c>
      <c r="M23" s="29">
        <f>K23+I23+G23+E23+C23</f>
        <v>0.02501157407407395</v>
      </c>
      <c r="O23" s="22">
        <f>ROUNDUP(36/5.5,1)</f>
        <v>6.6</v>
      </c>
      <c r="T23" s="23"/>
    </row>
    <row r="24" spans="1:20" s="6" customFormat="1" ht="12.75">
      <c r="A24" s="10">
        <v>3</v>
      </c>
      <c r="B24" s="18" t="s">
        <v>61</v>
      </c>
      <c r="C24" s="24">
        <v>0.0060879629629629894</v>
      </c>
      <c r="D24" s="25" t="s">
        <v>87</v>
      </c>
      <c r="E24" s="24">
        <v>0.005578703703703669</v>
      </c>
      <c r="F24" s="25" t="s">
        <v>89</v>
      </c>
      <c r="G24" s="26">
        <v>0.004421296296296284</v>
      </c>
      <c r="H24" s="27" t="s">
        <v>86</v>
      </c>
      <c r="I24" s="26">
        <v>0.004664351851851878</v>
      </c>
      <c r="J24" s="27" t="s">
        <v>58</v>
      </c>
      <c r="K24" s="24">
        <v>0.004965277777777777</v>
      </c>
      <c r="L24" s="25" t="s">
        <v>85</v>
      </c>
      <c r="M24" s="29">
        <f>K24+I24+G24+E24+C24</f>
        <v>0.025717592592592597</v>
      </c>
      <c r="O24" s="22">
        <f>ROUNDUP(37.033/5.5,1)</f>
        <v>6.8</v>
      </c>
      <c r="T24" s="23"/>
    </row>
    <row r="25" spans="1:20" s="6" customFormat="1" ht="12.75">
      <c r="A25" s="10">
        <v>4</v>
      </c>
      <c r="B25" s="18" t="s">
        <v>62</v>
      </c>
      <c r="C25" s="24">
        <v>0.0053935185185185475</v>
      </c>
      <c r="D25" s="25" t="s">
        <v>58</v>
      </c>
      <c r="E25" s="24">
        <v>0.005810185185185168</v>
      </c>
      <c r="F25" s="25" t="s">
        <v>85</v>
      </c>
      <c r="G25" s="24">
        <v>0.0052893518518518645</v>
      </c>
      <c r="H25" s="25" t="s">
        <v>90</v>
      </c>
      <c r="I25" s="24">
        <v>0.0055902777777777635</v>
      </c>
      <c r="J25" s="25" t="s">
        <v>89</v>
      </c>
      <c r="K25" s="24">
        <v>0.005011574074074043</v>
      </c>
      <c r="L25" s="25" t="s">
        <v>86</v>
      </c>
      <c r="M25" s="29">
        <f>K25+I25+G25+E25+C25</f>
        <v>0.027094907407407387</v>
      </c>
      <c r="O25" s="22">
        <f>ROUNDUP(39/5.5,1)</f>
        <v>7.1</v>
      </c>
      <c r="T25" s="23"/>
    </row>
    <row r="26" spans="1:20" s="6" customFormat="1" ht="12.75">
      <c r="A26" s="10">
        <v>5</v>
      </c>
      <c r="B26" s="18" t="s">
        <v>63</v>
      </c>
      <c r="C26" s="24">
        <v>0.005763888888888902</v>
      </c>
      <c r="D26" s="25" t="s">
        <v>85</v>
      </c>
      <c r="E26" s="24">
        <v>0.005335648148148131</v>
      </c>
      <c r="F26" s="25" t="s">
        <v>90</v>
      </c>
      <c r="G26" s="24">
        <v>0.00592592592592589</v>
      </c>
      <c r="H26" s="25" t="s">
        <v>89</v>
      </c>
      <c r="I26" s="24">
        <v>0.005358796296296264</v>
      </c>
      <c r="J26" s="25" t="s">
        <v>86</v>
      </c>
      <c r="K26" s="24">
        <v>0.005254629629629637</v>
      </c>
      <c r="L26" s="25" t="s">
        <v>58</v>
      </c>
      <c r="M26" s="29">
        <f>K26+I26+G26+E26+C26</f>
        <v>0.027638888888888824</v>
      </c>
      <c r="O26" s="22">
        <f>ROUNDUP(39.8/5.5,1)</f>
        <v>7.3</v>
      </c>
      <c r="T26" s="23"/>
    </row>
    <row r="27" spans="1:20" s="6" customFormat="1" ht="13.5" thickBot="1">
      <c r="A27" s="10">
        <v>6</v>
      </c>
      <c r="B27" s="18" t="s">
        <v>60</v>
      </c>
      <c r="C27" s="30">
        <v>0.006238425925925939</v>
      </c>
      <c r="D27" s="31" t="s">
        <v>86</v>
      </c>
      <c r="E27" s="30">
        <v>0.005578703703703669</v>
      </c>
      <c r="F27" s="31" t="s">
        <v>58</v>
      </c>
      <c r="G27" s="30">
        <v>0.006319444444444489</v>
      </c>
      <c r="H27" s="31" t="s">
        <v>85</v>
      </c>
      <c r="I27" s="30">
        <v>0.005706018518518596</v>
      </c>
      <c r="J27" s="31" t="s">
        <v>87</v>
      </c>
      <c r="K27" s="30">
        <v>0.006365740740740755</v>
      </c>
      <c r="L27" s="31" t="s">
        <v>89</v>
      </c>
      <c r="M27" s="29">
        <f>K27+I27+G27+E27+C27</f>
        <v>0.030208333333333448</v>
      </c>
      <c r="O27" s="22">
        <f>ROUNDUP(43.5/5.5,1)</f>
        <v>8</v>
      </c>
      <c r="T27" s="23"/>
    </row>
    <row r="28" spans="1:27" s="6" customFormat="1" ht="13.5" thickBot="1">
      <c r="A28" s="14"/>
      <c r="B28" s="14"/>
      <c r="C28" s="15"/>
      <c r="D28" s="12"/>
      <c r="E28" s="15"/>
      <c r="F28" s="12"/>
      <c r="G28" s="15"/>
      <c r="H28" s="12"/>
      <c r="I28" s="15"/>
      <c r="J28" s="12"/>
      <c r="K28" s="15"/>
      <c r="L28" s="12"/>
      <c r="M28" s="12"/>
      <c r="N28" s="12"/>
      <c r="O28" s="12"/>
      <c r="P28" s="12"/>
      <c r="Q28" s="12"/>
      <c r="R28" s="12"/>
      <c r="S28" s="32"/>
      <c r="T28" s="16"/>
      <c r="U28" s="14"/>
      <c r="AA28" s="9"/>
    </row>
    <row r="29" spans="1:27" s="6" customFormat="1" ht="12.75">
      <c r="A29" s="10"/>
      <c r="B29" s="18" t="s">
        <v>99</v>
      </c>
      <c r="C29" s="19" t="s">
        <v>70</v>
      </c>
      <c r="D29" s="20"/>
      <c r="E29" s="19" t="s">
        <v>72</v>
      </c>
      <c r="F29" s="20"/>
      <c r="G29" s="19" t="s">
        <v>74</v>
      </c>
      <c r="H29" s="20"/>
      <c r="I29" s="19" t="s">
        <v>76</v>
      </c>
      <c r="J29" s="20"/>
      <c r="K29" s="19" t="s">
        <v>78</v>
      </c>
      <c r="L29" s="20"/>
      <c r="M29" s="19" t="s">
        <v>80</v>
      </c>
      <c r="N29" s="20"/>
      <c r="O29" s="19" t="s">
        <v>82</v>
      </c>
      <c r="P29" s="20"/>
      <c r="Q29" s="19" t="s">
        <v>84</v>
      </c>
      <c r="R29" s="20"/>
      <c r="S29" s="21" t="s">
        <v>96</v>
      </c>
      <c r="T29" s="22" t="s">
        <v>97</v>
      </c>
      <c r="U29" s="22" t="s">
        <v>103</v>
      </c>
      <c r="AA29" s="9"/>
    </row>
    <row r="30" spans="1:27" s="6" customFormat="1" ht="12.75">
      <c r="A30" s="10">
        <v>1</v>
      </c>
      <c r="B30" s="18" t="s">
        <v>66</v>
      </c>
      <c r="C30" s="26">
        <v>0.003946759259259247</v>
      </c>
      <c r="D30" s="27" t="s">
        <v>90</v>
      </c>
      <c r="E30" s="24">
        <v>0.004062500000000024</v>
      </c>
      <c r="F30" s="25" t="s">
        <v>92</v>
      </c>
      <c r="G30" s="26">
        <v>0.003923611111111114</v>
      </c>
      <c r="H30" s="27" t="s">
        <v>89</v>
      </c>
      <c r="I30" s="26">
        <v>0.003703703703703709</v>
      </c>
      <c r="J30" s="27" t="s">
        <v>86</v>
      </c>
      <c r="K30" s="24">
        <v>0.0038425925925926196</v>
      </c>
      <c r="L30" s="25" t="s">
        <v>58</v>
      </c>
      <c r="M30" s="26">
        <v>0.003888888888888886</v>
      </c>
      <c r="N30" s="27" t="s">
        <v>87</v>
      </c>
      <c r="O30" s="26">
        <v>0.0037500000000000866</v>
      </c>
      <c r="P30" s="27" t="s">
        <v>91</v>
      </c>
      <c r="Q30" s="26">
        <v>0.003819444444444431</v>
      </c>
      <c r="R30" s="27" t="s">
        <v>85</v>
      </c>
      <c r="S30" s="28">
        <f>C30+E30+G30+I30+K30+M30+O30</f>
        <v>0.027118055555555687</v>
      </c>
      <c r="T30" s="33">
        <f>C30+E30+G30+I30+K30+M30+O30+Q30</f>
        <v>0.030937500000000118</v>
      </c>
      <c r="U30" s="22">
        <f>ROUNDUP(39.05/7.7,1)</f>
        <v>5.1</v>
      </c>
      <c r="AA30" s="9"/>
    </row>
    <row r="31" spans="1:27" s="6" customFormat="1" ht="12.75">
      <c r="A31" s="10">
        <v>2</v>
      </c>
      <c r="B31" s="18" t="s">
        <v>65</v>
      </c>
      <c r="C31" s="24">
        <v>0.00425925925925924</v>
      </c>
      <c r="D31" s="25" t="s">
        <v>87</v>
      </c>
      <c r="E31" s="24">
        <v>0.004189814814814896</v>
      </c>
      <c r="F31" s="25" t="s">
        <v>91</v>
      </c>
      <c r="G31" s="24">
        <v>0.003993055555555514</v>
      </c>
      <c r="H31" s="25" t="s">
        <v>90</v>
      </c>
      <c r="I31" s="24">
        <v>0.004131944444444424</v>
      </c>
      <c r="J31" s="25" t="s">
        <v>92</v>
      </c>
      <c r="K31" s="24">
        <v>0.004212962962963029</v>
      </c>
      <c r="L31" s="25" t="s">
        <v>89</v>
      </c>
      <c r="M31" s="24">
        <v>0.0038541666666666585</v>
      </c>
      <c r="N31" s="25" t="s">
        <v>86</v>
      </c>
      <c r="O31" s="24">
        <v>0.003865740740740753</v>
      </c>
      <c r="P31" s="25" t="s">
        <v>58</v>
      </c>
      <c r="Q31" s="24">
        <v>0.0038888888888888307</v>
      </c>
      <c r="R31" s="25" t="s">
        <v>85</v>
      </c>
      <c r="S31" s="29">
        <f>C31+E31+G31+I31+K31+M31+O31</f>
        <v>0.028506944444444515</v>
      </c>
      <c r="T31" s="33">
        <f>C31+E31+G31+I31+K31+M31+O31+Q31</f>
        <v>0.032395833333333346</v>
      </c>
      <c r="U31" s="22">
        <f>ROUNDUP(41.05/7.7,1)</f>
        <v>5.3999999999999995</v>
      </c>
      <c r="AA31" s="9"/>
    </row>
    <row r="32" spans="1:27" s="6" customFormat="1" ht="12.75">
      <c r="A32" s="10">
        <v>2</v>
      </c>
      <c r="B32" s="18" t="s">
        <v>68</v>
      </c>
      <c r="C32" s="24">
        <v>0.004201388888888824</v>
      </c>
      <c r="D32" s="25" t="s">
        <v>91</v>
      </c>
      <c r="E32" s="24">
        <v>0.004120370370370441</v>
      </c>
      <c r="F32" s="25" t="s">
        <v>90</v>
      </c>
      <c r="G32" s="26">
        <v>0.003865740740740753</v>
      </c>
      <c r="H32" s="27" t="s">
        <v>92</v>
      </c>
      <c r="I32" s="24">
        <v>0.004432870370370379</v>
      </c>
      <c r="J32" s="25" t="s">
        <v>89</v>
      </c>
      <c r="K32" s="24">
        <v>0.0037499999999999756</v>
      </c>
      <c r="L32" s="25" t="s">
        <v>86</v>
      </c>
      <c r="M32" s="26">
        <v>0.0038194444444444864</v>
      </c>
      <c r="N32" s="27" t="s">
        <v>58</v>
      </c>
      <c r="O32" s="24">
        <v>0.004317129629629657</v>
      </c>
      <c r="P32" s="25" t="s">
        <v>87</v>
      </c>
      <c r="Q32" s="24">
        <v>0.004224537037037068</v>
      </c>
      <c r="R32" s="25" t="s">
        <v>85</v>
      </c>
      <c r="S32" s="29">
        <f>C32+E32+G32+I32+K32+M32+O32</f>
        <v>0.028506944444444515</v>
      </c>
      <c r="T32" s="33">
        <f>C32+E32+G32+I32+K32+M32+O32+Q32</f>
        <v>0.032731481481481584</v>
      </c>
      <c r="U32" s="22">
        <f>ROUNDUP(41.05/7.7,1)</f>
        <v>5.3999999999999995</v>
      </c>
      <c r="AA32" s="9"/>
    </row>
    <row r="33" spans="1:27" s="6" customFormat="1" ht="13.5" thickBot="1">
      <c r="A33" s="10">
        <v>4</v>
      </c>
      <c r="B33" s="18" t="s">
        <v>67</v>
      </c>
      <c r="C33" s="30">
        <v>0.0047916666666666385</v>
      </c>
      <c r="D33" s="31" t="s">
        <v>89</v>
      </c>
      <c r="E33" s="30">
        <v>0.004328703703703696</v>
      </c>
      <c r="F33" s="31" t="s">
        <v>86</v>
      </c>
      <c r="G33" s="30">
        <v>0.004016203703703702</v>
      </c>
      <c r="H33" s="31" t="s">
        <v>58</v>
      </c>
      <c r="I33" s="30">
        <v>0.004340277777777735</v>
      </c>
      <c r="J33" s="31" t="s">
        <v>87</v>
      </c>
      <c r="K33" s="30">
        <v>0.00413194444444448</v>
      </c>
      <c r="L33" s="31" t="s">
        <v>91</v>
      </c>
      <c r="M33" s="30">
        <v>0.004062499999999969</v>
      </c>
      <c r="N33" s="31" t="s">
        <v>90</v>
      </c>
      <c r="O33" s="30">
        <v>0.004097222222222252</v>
      </c>
      <c r="P33" s="31" t="s">
        <v>92</v>
      </c>
      <c r="Q33" s="30"/>
      <c r="R33" s="31"/>
      <c r="S33" s="29">
        <f>C33+E33+G33+I33+K33+M33+O33</f>
        <v>0.029768518518518472</v>
      </c>
      <c r="T33" s="33"/>
      <c r="U33" s="22">
        <f>ROUNDUP(42.866/7.7,1)</f>
        <v>5.6</v>
      </c>
      <c r="AA33" s="9"/>
    </row>
  </sheetData>
  <sheetProtection/>
  <mergeCells count="13">
    <mergeCell ref="E21:F21"/>
    <mergeCell ref="C21:D21"/>
    <mergeCell ref="K21:L21"/>
    <mergeCell ref="I21:J21"/>
    <mergeCell ref="G21:H21"/>
    <mergeCell ref="E29:F29"/>
    <mergeCell ref="C29:D29"/>
    <mergeCell ref="Q29:R29"/>
    <mergeCell ref="O29:P29"/>
    <mergeCell ref="M29:N29"/>
    <mergeCell ref="K29:L29"/>
    <mergeCell ref="I29:J29"/>
    <mergeCell ref="G29:H29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dcterms:created xsi:type="dcterms:W3CDTF">2013-02-22T20:28:06Z</dcterms:created>
  <dcterms:modified xsi:type="dcterms:W3CDTF">2013-02-22T22:52:59Z</dcterms:modified>
  <cp:category/>
  <cp:version/>
  <cp:contentType/>
  <cp:contentStatus/>
</cp:coreProperties>
</file>